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https://illinoisstateuniversity-my.sharepoint.com/personal/hdeland_ilstu_edu/Documents/PhD/Student Admissions Outcomes and Data/"/>
    </mc:Choice>
  </mc:AlternateContent>
  <xr:revisionPtr revIDLastSave="152" documentId="14_{C4B47FAB-01C3-4074-9973-DD9DAF1D4EB2}" xr6:coauthVersionLast="47" xr6:coauthVersionMax="47" xr10:uidLastSave="{BEC00B88-2481-44F5-A224-F8B1D1583512}"/>
  <bookViews>
    <workbookView xWindow="-120" yWindow="-120" windowWidth="29040" windowHeight="15720" tabRatio="675" activeTab="7"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2" l="1"/>
  <c r="V5" i="2"/>
  <c r="V6" i="2"/>
  <c r="V7" i="2"/>
  <c r="V8" i="2"/>
  <c r="V9" i="2"/>
  <c r="V10" i="2"/>
  <c r="T5" i="2"/>
  <c r="T4" i="2"/>
  <c r="T6" i="2"/>
  <c r="T7" i="2"/>
  <c r="T8" i="2"/>
  <c r="T9" i="2"/>
  <c r="T10" i="2"/>
  <c r="R4" i="2"/>
  <c r="V7" i="3"/>
  <c r="V6" i="3"/>
  <c r="V5" i="3"/>
  <c r="V16" i="2"/>
  <c r="V15" i="2"/>
  <c r="V8" i="1"/>
  <c r="V9" i="1"/>
  <c r="V10" i="1"/>
  <c r="V11" i="1"/>
  <c r="V12" i="1"/>
  <c r="T5" i="3"/>
  <c r="T6" i="3"/>
  <c r="T7" i="3"/>
  <c r="T10" i="1"/>
  <c r="T11" i="1"/>
  <c r="T12" i="1"/>
  <c r="T9" i="1"/>
  <c r="T8" i="1"/>
  <c r="R8" i="1"/>
  <c r="W12" i="1"/>
  <c r="W11" i="1"/>
  <c r="W10" i="1"/>
  <c r="W9" i="1"/>
  <c r="W8" i="1"/>
  <c r="W6" i="1"/>
  <c r="W5" i="1"/>
  <c r="T15" i="2"/>
  <c r="T16" i="2"/>
  <c r="J5" i="3"/>
  <c r="D8" i="1" l="1"/>
  <c r="F8" i="1"/>
  <c r="H8" i="1"/>
  <c r="J8" i="1"/>
  <c r="L8" i="1"/>
  <c r="N8" i="1"/>
  <c r="P8" i="1"/>
  <c r="X8" i="1"/>
  <c r="D9" i="1"/>
  <c r="F9" i="1"/>
  <c r="H9" i="1"/>
  <c r="J9" i="1"/>
  <c r="L9" i="1"/>
  <c r="N9" i="1"/>
  <c r="P9" i="1"/>
  <c r="R9" i="1"/>
  <c r="X9" i="1"/>
  <c r="D10" i="1"/>
  <c r="F10" i="1"/>
  <c r="H10" i="1"/>
  <c r="J10" i="1"/>
  <c r="L10" i="1"/>
  <c r="N10" i="1"/>
  <c r="P10" i="1"/>
  <c r="R10" i="1"/>
  <c r="X10" i="1"/>
  <c r="D11" i="1"/>
  <c r="F11" i="1"/>
  <c r="H11" i="1"/>
  <c r="J11" i="1"/>
  <c r="L11" i="1"/>
  <c r="N11" i="1"/>
  <c r="P11" i="1"/>
  <c r="R11" i="1"/>
  <c r="X11" i="1"/>
  <c r="D12" i="1"/>
  <c r="F12" i="1"/>
  <c r="H12" i="1"/>
  <c r="J12" i="1"/>
  <c r="L12" i="1"/>
  <c r="N12" i="1"/>
  <c r="P12" i="1"/>
  <c r="R12" i="1"/>
  <c r="X12" i="1"/>
  <c r="R16" i="2" l="1"/>
  <c r="O14" i="2"/>
  <c r="P16" i="2" s="1"/>
  <c r="M14" i="2"/>
  <c r="N16" i="2" s="1"/>
  <c r="K14" i="2"/>
  <c r="L16" i="2" s="1"/>
  <c r="I14" i="2"/>
  <c r="J16" i="2" s="1"/>
  <c r="G14" i="2"/>
  <c r="E14" i="2"/>
  <c r="F16" i="2" s="1"/>
  <c r="C14" i="2"/>
  <c r="D16" i="2" s="1"/>
  <c r="D15" i="2" l="1"/>
  <c r="L15" i="2"/>
  <c r="P15" i="2"/>
  <c r="F15" i="2"/>
  <c r="J15" i="2"/>
  <c r="N15" i="2"/>
  <c r="R15" i="2"/>
  <c r="H5" i="3"/>
  <c r="D7" i="3" l="1"/>
  <c r="D6" i="3"/>
  <c r="D5" i="3"/>
  <c r="P9" i="2"/>
  <c r="P8" i="2"/>
  <c r="P7" i="2"/>
  <c r="P6" i="2"/>
  <c r="P5" i="2"/>
  <c r="P4" i="2"/>
  <c r="C6" i="4"/>
  <c r="R7" i="3"/>
  <c r="P7" i="3"/>
  <c r="N7" i="3"/>
  <c r="L7" i="3"/>
  <c r="J7" i="3"/>
  <c r="F7" i="3"/>
  <c r="R6" i="3"/>
  <c r="P6" i="3"/>
  <c r="N6" i="3"/>
  <c r="L6" i="3"/>
  <c r="J6" i="3"/>
  <c r="H6" i="3"/>
  <c r="F6" i="3"/>
  <c r="R5" i="3"/>
  <c r="P5" i="3"/>
  <c r="N5" i="3"/>
  <c r="L5" i="3"/>
  <c r="F5" i="3"/>
  <c r="R9" i="2"/>
  <c r="N9" i="2"/>
  <c r="L9" i="2"/>
  <c r="J9" i="2"/>
  <c r="F9" i="2"/>
  <c r="D9" i="2"/>
  <c r="R8" i="2"/>
  <c r="N8" i="2"/>
  <c r="L8" i="2"/>
  <c r="J8" i="2"/>
  <c r="F8" i="2"/>
  <c r="D8" i="2"/>
  <c r="R7" i="2"/>
  <c r="N7" i="2"/>
  <c r="L7" i="2"/>
  <c r="J7" i="2"/>
  <c r="F7" i="2"/>
  <c r="D7" i="2"/>
  <c r="R6" i="2"/>
  <c r="N6" i="2"/>
  <c r="L6" i="2"/>
  <c r="J6" i="2"/>
  <c r="F6" i="2"/>
  <c r="D6" i="2"/>
  <c r="R5" i="2"/>
  <c r="N5" i="2"/>
  <c r="L5" i="2"/>
  <c r="J5" i="2"/>
  <c r="F5" i="2"/>
  <c r="D5" i="2"/>
  <c r="N4" i="2"/>
  <c r="L4" i="2"/>
  <c r="J4" i="2"/>
  <c r="F4" i="2"/>
  <c r="D4" i="2"/>
</calcChain>
</file>

<file path=xl/sharedStrings.xml><?xml version="1.0" encoding="utf-8"?>
<sst xmlns="http://schemas.openxmlformats.org/spreadsheetml/2006/main" count="208" uniqueCount="143">
  <si>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</si>
  <si>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</si>
  <si>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</si>
  <si>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</si>
  <si>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</si>
  <si>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</si>
  <si>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</si>
  <si>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</si>
  <si>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</si>
  <si>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</si>
  <si>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</si>
  <si>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</si>
  <si>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</si>
  <si>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</si>
  <si>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</si>
  <si>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</si>
  <si>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</si>
  <si>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</si>
  <si>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</si>
  <si>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</si>
  <si>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</si>
  <si>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</si>
  <si>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</si>
  <si>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</si>
  <si>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</si>
  <si>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</si>
  <si>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</si>
  <si>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</si>
  <si>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</si>
  <si>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</si>
  <si>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</si>
  <si>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</si>
  <si>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</si>
  <si>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</si>
  <si>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</si>
  <si>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</si>
  <si>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</si>
  <si>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</si>
  <si>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</si>
  <si>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</si>
  <si>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</si>
  <si>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</si>
  <si>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</si>
  <si>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</si>
  <si>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</si>
  <si>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</si>
  <si>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</si>
  <si>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</si>
  <si>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</si>
  <si>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</si>
  <si>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</si>
  <si>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</si>
  <si>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</si>
  <si>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Date Program Tables are updated:</t>
  </si>
  <si>
    <t>Instructions:</t>
  </si>
  <si>
    <t>8. Screen readers JAWS and NVDA announce the input message automatically when users access the cell.</t>
  </si>
  <si>
    <r>
      <t xml:space="preserve">_____ </t>
    </r>
    <r>
      <rPr>
        <b/>
        <sz val="11"/>
        <color theme="1"/>
        <rFont val="Calibri"/>
        <family val="2"/>
        <scheme val="minor"/>
      </rPr>
      <t>Yes</t>
    </r>
  </si>
  <si>
    <t xml:space="preserve">Also, please describe or provide a link to program admissions policies that allow students to enter  with credit for prior graduate work, and the expected </t>
  </si>
  <si>
    <t>implications for time to completion. Please indicate NA if not applicable:</t>
  </si>
  <si>
    <t xml:space="preserve">Internship Placement - Table 1 </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</si>
  <si>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</si>
  <si>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</si>
  <si>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</si>
  <si>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</si>
  <si>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</si>
  <si>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</si>
  <si>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</si>
  <si>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</si>
  <si>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</si>
  <si>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</si>
  <si>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</si>
  <si>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</si>
  <si>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</si>
  <si>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</si>
  <si>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</si>
  <si>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</si>
  <si>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</si>
  <si>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</si>
  <si>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</si>
  <si>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</si>
  <si>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</si>
  <si>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</si>
  <si>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</si>
  <si>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</si>
  <si>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</si>
  <si>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</si>
  <si>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</si>
  <si>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</si>
  <si>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</si>
  <si>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Enrollment_2015-2016_N</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</si>
  <si>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</si>
  <si>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</si>
  <si>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</si>
  <si>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</si>
  <si>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</si>
  <si>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</si>
  <si>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Enrollment_2015-2016_%</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</si>
  <si>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</si>
  <si>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</si>
  <si>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</si>
  <si>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</si>
  <si>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</si>
  <si>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</si>
  <si>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</si>
  <si>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t>1. The "Instructions" sheet contains details of Instructions for Completion across cells C2:C13.</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</si>
  <si>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</si>
  <si>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</si>
  <si>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</si>
  <si>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</si>
  <si>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r>
      <t>Students who obtained half-time internships* (</t>
    </r>
    <r>
      <rPr>
        <i/>
        <sz val="11"/>
        <color theme="1"/>
        <rFont val="Times New Roman"/>
        <family val="1"/>
      </rPr>
      <t>if applicable)</t>
    </r>
  </si>
  <si>
    <t>2. The "Program Disclosures" sheet contains details of Student Admissions, Outcomes, and Other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</si>
  <si>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</si>
  <si>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</si>
  <si>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3. The "Time to Completion" sheet contains Outcome across cells B2:X6 and Time to Degree Ranges across cells B7:X16.</t>
  </si>
  <si>
    <t>Year in which Degrees were Conferred_2022-2023_1</t>
  </si>
  <si>
    <t>Year in which Degrees were Conferred_2022-2023_2</t>
  </si>
  <si>
    <t>Year Applied for Internship_2022-2023_N</t>
  </si>
  <si>
    <t>Year Applied for Internship_2022-2023_%</t>
  </si>
  <si>
    <t>Year of First Enrollment_2022-2023_N</t>
  </si>
  <si>
    <t>Year of First Enrollment_2022-2023_%</t>
  </si>
  <si>
    <t xml:space="preserve">Applicants admitted with a specialist degree in school psychology or a master’s degree may be assessed course credit up to a maximum of 60 credits towards the doctoral program’s graduate curriculum. Admission with advanced graduate status is determined on an individual basis after the School Psychology Coordinating </t>
  </si>
  <si>
    <r>
      <t xml:space="preserve">__X___ </t>
    </r>
    <r>
      <rPr>
        <b/>
        <sz val="11"/>
        <color theme="1"/>
        <rFont val="Calibri"/>
        <family val="2"/>
        <scheme val="minor"/>
      </rPr>
      <t>No</t>
    </r>
  </si>
  <si>
    <t>Year in which Degrees were Conferred_2023-2024_2</t>
  </si>
  <si>
    <t>Year in which Degrees were Conferred_2023-2024_1</t>
  </si>
  <si>
    <t>Year of First Enrollment_2023-2024_N</t>
  </si>
  <si>
    <t>Year of First Enrollment_2023-2024_%</t>
  </si>
  <si>
    <t>Additional estimated fees or costs to students (e.g. books, travel, etc. on campus)</t>
  </si>
  <si>
    <t>Year in which Degrees were Conferred_2024-2025_1</t>
  </si>
  <si>
    <t>Year in which Degrees were Conferred_2024-2025_2</t>
  </si>
  <si>
    <r>
      <t>2024-2025 1</t>
    </r>
    <r>
      <rPr>
        <b/>
        <vertAlign val="superscript"/>
        <sz val="11"/>
        <color indexed="8"/>
        <rFont val="Times New Roman"/>
        <family val="1"/>
      </rPr>
      <t>st</t>
    </r>
    <r>
      <rPr>
        <b/>
        <sz val="11"/>
        <color indexed="8"/>
        <rFont val="Times New Roman"/>
        <family val="1"/>
      </rPr>
      <t>-year 
Cohort Cost</t>
    </r>
  </si>
  <si>
    <t>Year Applied for Internship_2023-2024_N</t>
  </si>
  <si>
    <t>Year Applied for Internship_2023-2024_%</t>
  </si>
  <si>
    <t>Year Applied for Internship_2024-2025_%</t>
  </si>
  <si>
    <t>Year Applied for Internship_2024-2025_N</t>
  </si>
  <si>
    <t>Year of First Enrollment_2024-2025_N</t>
  </si>
  <si>
    <t>Year of First Enrollment_2024-2025_%</t>
  </si>
  <si>
    <t>$422-$877</t>
  </si>
  <si>
    <t>https://financialaid.illinoisstate.edu/paying/2025-2026-graduate/index.php</t>
  </si>
  <si>
    <t>Year Applied for Internship_2023-2024_N2</t>
  </si>
  <si>
    <t>Year Applied for Internship_2023-2024_%3</t>
  </si>
  <si>
    <t>Year Applied for Internship_2024-2025_N22</t>
  </si>
  <si>
    <t>Year Applied for Internship_2024-2025_%33</t>
  </si>
  <si>
    <t>2015-2023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</si>
</sst>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5"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sz val="11"/>
      <name val="Times New Roman"/>
      <family val="1"/>
    </font>
    <font>
      <b/>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68">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79">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10" fillId="0" borderId="31" xfId="0" applyFont="1" applyBorder="1" applyAlignment="1" applyProtection="1">
      <alignment vertical="top" wrapTex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0" xfId="0" applyFont="1" applyFill="1" applyBorder="1" applyAlignment="1" applyProtection="1">
      <alignment horizontal="center" vertical="center" wrapText="1"/>
      <protection locked="0"/>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2" fillId="2" borderId="45" xfId="0" applyFont="1" applyFill="1" applyBorder="1" applyAlignment="1">
      <alignment vertical="center" wrapText="1"/>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0" fontId="32" fillId="3" borderId="27" xfId="0" applyFont="1" applyFill="1" applyBorder="1" applyAlignment="1">
      <alignment horizontal="center" vertical="center" wrapText="1"/>
    </xf>
    <xf numFmtId="6" fontId="11" fillId="2" borderId="2" xfId="0" applyNumberFormat="1" applyFont="1" applyFill="1" applyBorder="1" applyAlignment="1" applyProtection="1">
      <alignment horizontal="center" vertical="center" wrapText="1"/>
      <protection locked="0"/>
    </xf>
    <xf numFmtId="6" fontId="11" fillId="2" borderId="20" xfId="0" applyNumberFormat="1" applyFont="1" applyFill="1" applyBorder="1" applyAlignment="1" applyProtection="1">
      <alignment horizontal="center" vertical="center" wrapText="1"/>
      <protection locked="0"/>
    </xf>
    <xf numFmtId="6" fontId="11" fillId="2" borderId="17" xfId="0" applyNumberFormat="1" applyFont="1" applyFill="1" applyBorder="1" applyAlignment="1" applyProtection="1">
      <alignment horizontal="center" vertical="center" wrapText="1"/>
      <protection locked="0"/>
    </xf>
    <xf numFmtId="0" fontId="17" fillId="2" borderId="25" xfId="0" applyFont="1" applyFill="1" applyBorder="1" applyAlignment="1">
      <alignment vertical="center" wrapText="1"/>
    </xf>
    <xf numFmtId="1" fontId="11" fillId="2" borderId="24" xfId="0" applyNumberFormat="1" applyFont="1" applyFill="1" applyBorder="1" applyAlignment="1">
      <alignment horizontal="center" vertical="center" wrapText="1"/>
    </xf>
    <xf numFmtId="1" fontId="11" fillId="2" borderId="45" xfId="0" applyNumberFormat="1" applyFont="1" applyFill="1" applyBorder="1" applyAlignment="1">
      <alignment horizontal="center" vertical="center" wrapText="1"/>
    </xf>
    <xf numFmtId="1" fontId="11" fillId="2" borderId="14" xfId="0" applyNumberFormat="1" applyFont="1" applyFill="1" applyBorder="1" applyAlignment="1">
      <alignment horizontal="center" vertical="center" wrapText="1"/>
    </xf>
    <xf numFmtId="0" fontId="33" fillId="2" borderId="24" xfId="0" applyFont="1" applyFill="1" applyBorder="1" applyAlignment="1">
      <alignment vertical="center"/>
    </xf>
    <xf numFmtId="0" fontId="33" fillId="2" borderId="13" xfId="0" applyFont="1" applyFill="1" applyBorder="1" applyAlignment="1">
      <alignment vertical="center"/>
    </xf>
    <xf numFmtId="0" fontId="33" fillId="2" borderId="61" xfId="0" applyFont="1" applyFill="1" applyBorder="1" applyAlignment="1">
      <alignment horizontal="center" vertical="center"/>
    </xf>
    <xf numFmtId="1" fontId="33" fillId="2" borderId="43" xfId="0" applyNumberFormat="1" applyFont="1" applyFill="1" applyBorder="1" applyAlignment="1">
      <alignment horizontal="center" vertical="center"/>
    </xf>
    <xf numFmtId="0" fontId="33" fillId="2" borderId="43" xfId="0" applyFont="1" applyFill="1" applyBorder="1" applyAlignment="1">
      <alignment vertical="center"/>
    </xf>
    <xf numFmtId="0" fontId="34" fillId="3" borderId="24" xfId="0" applyFont="1" applyFill="1" applyBorder="1" applyAlignment="1">
      <alignment horizontal="center" vertical="center" wrapText="1"/>
    </xf>
    <xf numFmtId="0" fontId="34" fillId="3" borderId="46" xfId="0" applyFont="1" applyFill="1" applyBorder="1" applyAlignment="1">
      <alignment horizontal="center" vertical="center" wrapText="1"/>
    </xf>
    <xf numFmtId="1" fontId="33" fillId="2" borderId="24" xfId="0" applyNumberFormat="1" applyFont="1" applyFill="1" applyBorder="1" applyAlignment="1">
      <alignment horizontal="center" vertical="center"/>
    </xf>
    <xf numFmtId="1" fontId="33" fillId="2" borderId="46" xfId="0" applyNumberFormat="1" applyFont="1" applyFill="1" applyBorder="1" applyAlignment="1">
      <alignment horizontal="center" vertical="center"/>
    </xf>
    <xf numFmtId="1" fontId="33" fillId="2" borderId="45" xfId="0" applyNumberFormat="1" applyFont="1" applyFill="1" applyBorder="1" applyAlignment="1">
      <alignment horizontal="center" vertical="center"/>
    </xf>
    <xf numFmtId="1" fontId="33" fillId="2" borderId="17" xfId="0" applyNumberFormat="1" applyFont="1" applyFill="1" applyBorder="1" applyAlignment="1">
      <alignment horizontal="center" vertical="center"/>
    </xf>
    <xf numFmtId="1" fontId="11" fillId="2" borderId="30" xfId="0" applyNumberFormat="1" applyFont="1" applyFill="1" applyBorder="1" applyAlignment="1">
      <alignment horizontal="center" vertical="center" wrapText="1"/>
    </xf>
    <xf numFmtId="1" fontId="11" fillId="2" borderId="9" xfId="0" applyNumberFormat="1" applyFont="1" applyFill="1" applyBorder="1" applyAlignment="1">
      <alignment horizontal="center" vertical="center" wrapText="1"/>
    </xf>
    <xf numFmtId="0" fontId="11" fillId="2" borderId="41" xfId="0" applyFont="1" applyFill="1" applyBorder="1" applyAlignment="1" applyProtection="1">
      <alignment horizontal="center" vertical="center" wrapText="1"/>
      <protection locked="0"/>
    </xf>
    <xf numFmtId="0" fontId="11" fillId="2" borderId="6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4" borderId="40"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41"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11" fillId="4" borderId="63" xfId="0" applyFont="1" applyFill="1" applyBorder="1" applyAlignment="1" applyProtection="1">
      <alignment horizontal="center" vertical="center" wrapText="1"/>
      <protection locked="0"/>
    </xf>
    <xf numFmtId="0" fontId="11" fillId="4" borderId="62"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8" xfId="0" applyFont="1" applyFill="1" applyBorder="1" applyAlignment="1" applyProtection="1">
      <alignment horizontal="center" vertical="center" wrapText="1"/>
      <protection locked="0"/>
    </xf>
    <xf numFmtId="0" fontId="11" fillId="4" borderId="11" xfId="0" applyFont="1" applyFill="1" applyBorder="1" applyAlignment="1" applyProtection="1">
      <alignment horizontal="center" vertical="center" wrapText="1"/>
      <protection locked="0"/>
    </xf>
    <xf numFmtId="0" fontId="33" fillId="2" borderId="3" xfId="0" applyFont="1" applyFill="1" applyBorder="1" applyAlignment="1" applyProtection="1">
      <alignment horizontal="center" vertical="center" wrapText="1"/>
      <protection locked="0"/>
    </xf>
    <xf numFmtId="0" fontId="33" fillId="2" borderId="8" xfId="0" applyFont="1" applyFill="1" applyBorder="1" applyAlignment="1" applyProtection="1">
      <alignment horizontal="center" vertical="center" wrapText="1"/>
      <protection locked="0"/>
    </xf>
    <xf numFmtId="0" fontId="33" fillId="2" borderId="25" xfId="0" applyFont="1" applyFill="1" applyBorder="1" applyAlignment="1">
      <alignment vertical="center" wrapText="1"/>
    </xf>
    <xf numFmtId="0" fontId="33" fillId="2" borderId="13" xfId="0" applyFont="1" applyFill="1" applyBorder="1" applyAlignment="1">
      <alignment vertical="center" wrapText="1"/>
    </xf>
    <xf numFmtId="0" fontId="33" fillId="2" borderId="45" xfId="0" applyFont="1" applyFill="1" applyBorder="1" applyAlignment="1">
      <alignment vertical="center" wrapText="1"/>
    </xf>
    <xf numFmtId="0" fontId="33" fillId="2" borderId="43" xfId="0" applyFont="1" applyFill="1" applyBorder="1" applyAlignment="1">
      <alignment vertical="center" wrapText="1"/>
    </xf>
    <xf numFmtId="1" fontId="33" fillId="2" borderId="24" xfId="0" applyNumberFormat="1" applyFont="1" applyFill="1" applyBorder="1" applyAlignment="1">
      <alignment horizontal="center" vertical="center" wrapText="1"/>
    </xf>
    <xf numFmtId="1" fontId="33" fillId="2" borderId="14" xfId="0" applyNumberFormat="1" applyFont="1" applyFill="1" applyBorder="1" applyAlignment="1">
      <alignment horizontal="center" vertical="center" wrapText="1"/>
    </xf>
    <xf numFmtId="1" fontId="33" fillId="2" borderId="45" xfId="0" applyNumberFormat="1" applyFont="1" applyFill="1" applyBorder="1" applyAlignment="1">
      <alignment horizontal="center" vertical="center" wrapText="1"/>
    </xf>
    <xf numFmtId="1" fontId="33" fillId="2" borderId="9" xfId="0" applyNumberFormat="1" applyFont="1" applyFill="1" applyBorder="1" applyAlignment="1">
      <alignment horizontal="center" vertical="center" wrapText="1"/>
    </xf>
    <xf numFmtId="1" fontId="33" fillId="2" borderId="30" xfId="0" applyNumberFormat="1" applyFont="1" applyFill="1" applyBorder="1" applyAlignment="1">
      <alignment horizontal="center" vertical="center" wrapText="1"/>
    </xf>
    <xf numFmtId="0" fontId="29" fillId="2" borderId="0" xfId="5" applyFill="1" applyProtection="1">
      <protection locked="0"/>
    </xf>
    <xf numFmtId="1" fontId="33" fillId="2" borderId="7" xfId="0" applyNumberFormat="1" applyFont="1" applyFill="1" applyBorder="1" applyAlignment="1" applyProtection="1">
      <alignment horizontal="center" vertical="center" wrapText="1"/>
      <protection locked="0"/>
    </xf>
    <xf numFmtId="1" fontId="33" fillId="2" borderId="20" xfId="0" applyNumberFormat="1" applyFont="1" applyFill="1" applyBorder="1" applyAlignment="1" applyProtection="1">
      <alignment horizontal="center" vertical="center" wrapText="1"/>
      <protection locked="0"/>
    </xf>
    <xf numFmtId="0" fontId="33" fillId="2" borderId="16" xfId="0" applyFont="1" applyFill="1" applyBorder="1" applyAlignment="1" applyProtection="1">
      <alignment horizontal="center" vertical="center" wrapText="1"/>
      <protection locked="0"/>
    </xf>
    <xf numFmtId="1" fontId="33" fillId="2" borderId="17" xfId="0" applyNumberFormat="1" applyFont="1" applyFill="1" applyBorder="1" applyAlignment="1" applyProtection="1">
      <alignment horizontal="center" vertical="center" wrapText="1"/>
      <protection locked="0"/>
    </xf>
    <xf numFmtId="0" fontId="33" fillId="2" borderId="64" xfId="0" applyFont="1" applyFill="1" applyBorder="1" applyAlignment="1" applyProtection="1">
      <alignment horizontal="center" vertical="center" wrapText="1"/>
      <protection locked="0"/>
    </xf>
    <xf numFmtId="0" fontId="33" fillId="2" borderId="4" xfId="0" applyFont="1" applyFill="1" applyBorder="1" applyAlignment="1" applyProtection="1">
      <alignment horizontal="center" vertical="center" wrapText="1"/>
      <protection locked="0"/>
    </xf>
    <xf numFmtId="0" fontId="11" fillId="2" borderId="65" xfId="0" applyFont="1" applyFill="1" applyBorder="1" applyAlignment="1" applyProtection="1">
      <alignment horizontal="center" vertical="center" wrapText="1"/>
      <protection locked="0"/>
    </xf>
    <xf numFmtId="0" fontId="11" fillId="2" borderId="66" xfId="0" applyFont="1" applyFill="1" applyBorder="1" applyAlignment="1" applyProtection="1">
      <alignment horizontal="center" vertical="center" wrapText="1"/>
      <protection locked="0"/>
    </xf>
    <xf numFmtId="0" fontId="11" fillId="2" borderId="67" xfId="0" applyFont="1" applyFill="1" applyBorder="1" applyAlignment="1" applyProtection="1">
      <alignment horizontal="center" vertical="center" wrapText="1"/>
      <protection locked="0"/>
    </xf>
    <xf numFmtId="0" fontId="33" fillId="0" borderId="41" xfId="0" applyFont="1" applyBorder="1" applyAlignment="1" applyProtection="1">
      <alignment horizontal="center" vertical="center" wrapText="1"/>
      <protection locked="0"/>
    </xf>
    <xf numFmtId="0" fontId="33" fillId="0" borderId="9" xfId="0" applyFont="1" applyBorder="1" applyAlignment="1" applyProtection="1">
      <alignment horizontal="center" vertical="center" wrapText="1"/>
      <protection locked="0"/>
    </xf>
    <xf numFmtId="0" fontId="33" fillId="0" borderId="63" xfId="0" applyFont="1" applyBorder="1" applyAlignment="1" applyProtection="1">
      <alignment horizontal="center" vertical="center" wrapText="1"/>
      <protection locked="0"/>
    </xf>
    <xf numFmtId="0" fontId="33" fillId="0" borderId="62" xfId="0" applyFont="1" applyBorder="1" applyAlignment="1" applyProtection="1">
      <alignment horizontal="center" vertical="center" wrapText="1"/>
      <protection locked="0"/>
    </xf>
    <xf numFmtId="0" fontId="33" fillId="2" borderId="40" xfId="0" applyFont="1" applyFill="1" applyBorder="1" applyAlignment="1" applyProtection="1">
      <alignment horizontal="center" vertical="center" wrapText="1"/>
      <protection locked="0"/>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91">
    <dxf>
      <fill>
        <patternFill>
          <bgColor rgb="FFFF0000"/>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auto="1"/>
        <name val="Times New Roman"/>
        <family val="1"/>
        <scheme val="none"/>
      </font>
      <numFmt numFmtId="1"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1"/>
        <color auto="1"/>
        <name val="Times New Roman"/>
        <family val="1"/>
        <scheme val="none"/>
      </font>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diagonalUp="0" diagonalDown="0">
        <left style="medium">
          <color indexed="64"/>
        </left>
        <vertic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thin">
          <color indexed="64"/>
        </top>
        <bottom/>
      </border>
    </dxf>
    <dxf>
      <font>
        <b val="0"/>
        <i val="0"/>
        <strike val="0"/>
        <condense val="0"/>
        <extend val="0"/>
        <outline val="0"/>
        <shadow val="0"/>
        <u val="none"/>
        <vertAlign val="baseline"/>
        <sz val="11"/>
        <color auto="1"/>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top style="thin">
          <color indexed="64"/>
        </top>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90" tableBorderDxfId="89">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88"/>
    <tableColumn id="6" xr3:uid="{796CB693-3411-4167-9935-B6AC702052F8}" name="Year in which Degrees were Conferred_2015-2016_1" dataDxfId="87"/>
    <tableColumn id="7" xr3:uid="{EEBA63FF-EEC3-4EDF-A8FC-0C3BDBB04CFF}" name="Year in which Degrees were Conferred_2015-2016_2" dataDxfId="86">
      <calculatedColumnFormula>C4/C$4*100</calculatedColumnFormula>
    </tableColumn>
    <tableColumn id="8" xr3:uid="{5BFBE6DE-85BD-48F0-92F0-6F96E920DCEF}" name="Year in which Degrees were Conferred_2016-2017_1" dataDxfId="85"/>
    <tableColumn id="9" xr3:uid="{15595089-AA27-4047-B553-B87573C4594E}" name="Year in which Degrees were Conferred_2016-2017_2" dataDxfId="84">
      <calculatedColumnFormula>E4/E$4*100</calculatedColumnFormula>
    </tableColumn>
    <tableColumn id="10" xr3:uid="{FAC1E678-8658-4E13-B21B-B19E3EEB81A4}" name="Year in which Degrees were Conferred_2017-2018_1" dataDxfId="83"/>
    <tableColumn id="11" xr3:uid="{29505EBE-9612-492B-9E1C-2F1C77654786}" name="Year in which Degrees were Conferred_2017-2018_2" dataDxfId="82">
      <calculatedColumnFormula>G4/G$4*100</calculatedColumnFormula>
    </tableColumn>
    <tableColumn id="12" xr3:uid="{EA9BD0A1-F067-4BDF-8B7D-032EE27FD7A8}" name="Year in which Degrees were Conferred_2018-2019_1" dataDxfId="81"/>
    <tableColumn id="13" xr3:uid="{82D9E042-56D8-4946-84B2-B3498682D246}" name="Year in which Degrees were Conferred_2018-2019_2" dataDxfId="80">
      <calculatedColumnFormula>I4/I$4*100</calculatedColumnFormula>
    </tableColumn>
    <tableColumn id="14" xr3:uid="{0A6BC16F-BA4B-465E-871B-4253C770D08E}" name="Year in which Degrees were Conferred_2019-2020_1" dataDxfId="79"/>
    <tableColumn id="15" xr3:uid="{6B93FB86-65B0-4F84-A3D8-2822DDE3B27F}" name="Year in which Degrees were Conferred_2019-2020_2" dataDxfId="78">
      <calculatedColumnFormula>K4/K$4*100</calculatedColumnFormula>
    </tableColumn>
    <tableColumn id="16" xr3:uid="{0A3B50A2-0D9A-4487-8EFE-37BA33BD9C6B}" name="Year in which Degrees were Conferred_2020-2021_1" dataDxfId="77"/>
    <tableColumn id="17" xr3:uid="{6723598C-F0B4-4041-8AB3-352863B025B3}" name="Year in which Degrees were Conferred_2020-2021_2" dataDxfId="76">
      <calculatedColumnFormula>M4/M$4*100</calculatedColumnFormula>
    </tableColumn>
    <tableColumn id="18" xr3:uid="{81F182C1-BD4F-467E-8855-D0AF4C9CDD3E}" name="Year in which Degrees were Conferred_2021-2022_1" dataDxfId="75"/>
    <tableColumn id="19" xr3:uid="{33C68B64-6CF8-47A4-92D6-E9B9601D046C}" name="Year in which Degrees were Conferred_2021-2022_2" dataDxfId="74">
      <calculatedColumnFormula>O4/O$4*100</calculatedColumnFormula>
    </tableColumn>
    <tableColumn id="20" xr3:uid="{BBF619DC-74FE-452F-9CE4-2BDAF7F6255C}" name="Year in which Degrees were Conferred_2022-2023_1" dataDxfId="73"/>
    <tableColumn id="21" xr3:uid="{BB2D5149-5314-42BD-A996-A58DDCB61AE1}" name="Year in which Degrees were Conferred_2022-2023_2" dataDxfId="72">
      <calculatedColumnFormula>Q4/Q$4*100</calculatedColumnFormula>
    </tableColumn>
    <tableColumn id="24" xr3:uid="{92908160-B5B8-4E76-A304-75B47FA85838}" name="Year in which Degrees were Conferred_2023-2024_1" dataDxfId="71"/>
    <tableColumn id="25" xr3:uid="{5872BB5B-7BEC-422C-8418-8FADD3BA7046}" name="Year in which Degrees were Conferred_2023-2024_2" dataDxfId="70"/>
    <tableColumn id="4" xr3:uid="{9C74F862-8674-49F0-9D0D-8DB3BB8B23AB}" name="Year in which Degrees were Conferred_2024-2025_1" dataDxfId="69"/>
    <tableColumn id="5" xr3:uid="{91F0047A-0D53-4160-AC71-C7BA4119B9E2}" name="Year in which Degrees were Conferred_2024-2025_2" dataDxfId="68"/>
    <tableColumn id="22" xr3:uid="{CABC4D2B-9304-4503-8C21-6A53D001BBC6}" name="Year in which Degrees were Conferred_Total_1" dataDxfId="67"/>
    <tableColumn id="23" xr3:uid="{F33C2897-5A48-47C9-B404-80BCF47A3733}" name="Year in which Degrees were Conferred_Total_2" dataDxfId="66">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65">
  <autoFilter ref="B3:C8" xr:uid="{98DE42D1-CBFC-4D64-ADF7-4F2BB1A6EF58}">
    <filterColumn colId="0" hiddenButton="1"/>
    <filterColumn colId="1" hiddenButton="1"/>
  </autoFilter>
  <tableColumns count="2">
    <tableColumn id="1" xr3:uid="{22CB1616-415C-4223-9345-FC826414237A}" name="Description" dataDxfId="64"/>
    <tableColumn id="2" xr3:uid="{F23A495C-5981-414A-9D18-5D198BA73066}" name="2024-2025 1st-year _x000a_Cohort Cost" dataDxfId="6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62" headerRowBorderDxfId="61" tableBorderDxfId="60">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6" xr3:uid="{525DD1E3-265E-42FE-9A70-35C2443E18BD}" name="Year Applied for Internship_2015-2016_N"/>
    <tableColumn id="7" xr3:uid="{2FD0F3AE-ADC2-431F-A265-07DDCF0C9056}" name="Year Applied for Internship_2015-2016_%" dataDxfId="59"/>
    <tableColumn id="8" xr3:uid="{F59FECD4-741E-41EC-B489-DDC2414E6372}" name="Year Applied for Internship_2016-2017_N"/>
    <tableColumn id="9" xr3:uid="{C74E283D-58C4-4964-92C2-521F925C4DA4}" name="Year Applied for Internship_2016-2017_%" dataDxfId="58"/>
    <tableColumn id="10" xr3:uid="{274351A7-67AE-4BC8-AE4F-9BE53FF7ABD4}" name="Year Applied for Internship_2017-2018_N"/>
    <tableColumn id="11" xr3:uid="{DCF43AF2-F180-4F39-AA57-BA099A83C571}" name="Year Applied for Internship_2017-2018_%" dataDxfId="57"/>
    <tableColumn id="12" xr3:uid="{DABDB84F-6B15-46EB-A7AC-497FD761441C}" name="Year Applied for Internship_2018-2019_N"/>
    <tableColumn id="13" xr3:uid="{3C1790EB-0E35-4F53-9465-9C10368E50EE}" name="Year Applied for Internship_2018-2019_%" dataDxfId="56"/>
    <tableColumn id="14" xr3:uid="{8DD14F27-AB36-4757-B604-CC3FDB9DF7FA}" name="Year Applied for Internship_2019-2020_N"/>
    <tableColumn id="15" xr3:uid="{D392E874-5EFD-4049-B448-6CFF97D0E913}" name="Year Applied for Internship_2019-2020_%" dataDxfId="55"/>
    <tableColumn id="16" xr3:uid="{7164577B-858E-4EA7-8C23-08D6849D34A2}" name="Year Applied for Internship_2020-2021_N"/>
    <tableColumn id="17" xr3:uid="{D914332E-4CC1-49A4-8726-C35D4296DE83}" name="Year Applied for Internship_2020-2021_%" dataDxfId="54"/>
    <tableColumn id="18" xr3:uid="{E21BE4A7-ACB5-4DD6-A327-8D2C92F79A49}" name="Year Applied for Internship_2021-2022_N"/>
    <tableColumn id="19" xr3:uid="{B6D207CF-1B18-40E1-9AD6-39985F2C91D5}" name="Year Applied for Internship_2021-2022_%" dataDxfId="53"/>
    <tableColumn id="20" xr3:uid="{12A8ACFE-D641-467A-B07E-EEF39C784FCE}" name="Year Applied for Internship_2022-2023_N"/>
    <tableColumn id="21" xr3:uid="{0CCE1310-C209-41B0-99D6-1D0A9355E600}" name="Year Applied for Internship_2022-2023_%" dataDxfId="52"/>
    <tableColumn id="22" xr3:uid="{30AAEDC5-1A5C-4D0B-9ADE-34A4322DE626}" name="Year Applied for Internship_2023-2024_N" dataDxfId="51"/>
    <tableColumn id="23" xr3:uid="{0A27E274-2A40-4C63-AA71-E7BC2CC46912}" name="Year Applied for Internship_2023-2024_%" dataDxfId="50">
      <calculatedColumnFormula>S14/S$14*100</calculatedColumnFormula>
    </tableColumn>
    <tableColumn id="4" xr3:uid="{D49BD23B-DF9F-480F-A3FB-8F8248BE6C02}" name="Year Applied for Internship_2024-2025_N" dataDxfId="49"/>
    <tableColumn id="5" xr3:uid="{3DE4DB45-7499-4E65-AFA7-3A191354C260}" name="Year Applied for Internship_2024-2025_%" dataDxfId="4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47">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6"/>
    <tableColumn id="6" xr3:uid="{5ED2CC5E-8C3E-458D-B1A5-06777176812E}" name="Year Applied for Internship_2015-2016_N" dataDxfId="45"/>
    <tableColumn id="7" xr3:uid="{E8101F04-0CC4-41FE-837A-CFD0D56494EF}" name="Year Applied for Internship_2015-2016_%" dataDxfId="44"/>
    <tableColumn id="8" xr3:uid="{18A08234-FDC7-4E31-9306-7696EF2F901C}" name="Year Applied for Internship_2016-2017_N" dataDxfId="43"/>
    <tableColumn id="9" xr3:uid="{B62AB2C6-35EC-444D-81B8-865605E963B8}" name="Year Applied for Internship_2016-2017_%" dataDxfId="42"/>
    <tableColumn id="10" xr3:uid="{72EB00F7-7B51-4C84-80DD-EF4C04956AE8}" name="Year Applied for Internship_2017-2018_N" dataDxfId="41"/>
    <tableColumn id="11" xr3:uid="{7CD5CF6B-763B-4AE7-97C0-40F3F3ED2848}" name="Year Applied for Internship_2017-2018_%" dataDxfId="40"/>
    <tableColumn id="12" xr3:uid="{AECE5B42-3D18-4B22-8791-AF8BA3C3A983}" name="Year Applied for Internship_2018-2019_N" dataDxfId="39"/>
    <tableColumn id="13" xr3:uid="{902E79DB-33F0-4B82-9D31-5C9F8AC077FA}" name="Year Applied for Internship_2018-2019_%" dataDxfId="38"/>
    <tableColumn id="14" xr3:uid="{D00C1AB4-73EA-4F8F-BC38-1C6B28F3DF47}" name="Year Applied for Internship_2019-2020_N" dataDxfId="37"/>
    <tableColumn id="15" xr3:uid="{B7116189-A8D3-4288-BECE-F06D79EBA715}" name="Year Applied for Internship_2019-2020_%" dataDxfId="36"/>
    <tableColumn id="16" xr3:uid="{BEF01C62-1EBF-42D3-9C8F-A953986C7CD2}" name="Year Applied for Internship_2020-2021_N" dataDxfId="35"/>
    <tableColumn id="17" xr3:uid="{36C5BC55-5454-4EC8-99E8-D7DE5D2E6C9C}" name="Year Applied for Internship_2020-2021_%" dataDxfId="34"/>
    <tableColumn id="18" xr3:uid="{11CBBCD6-7D74-45E7-A0BE-CA75297FE221}" name="Year Applied for Internship_2021-2022_N" dataDxfId="33"/>
    <tableColumn id="19" xr3:uid="{9EF7FB78-904F-4225-825D-DA2F2A5221A4}" name="Year Applied for Internship_2021-2022_%" dataDxfId="32"/>
    <tableColumn id="20" xr3:uid="{22755A01-E514-4B1A-BB19-B8D30A05302C}" name="Year Applied for Internship_2022-2023_N" dataDxfId="31"/>
    <tableColumn id="21" xr3:uid="{B640F577-1ECD-4599-ADC0-4577C92C1041}" name="Year Applied for Internship_2022-2023_%" dataDxfId="30"/>
    <tableColumn id="2" xr3:uid="{8C792BC0-4B34-4512-A96D-27296AD6379E}" name="Year Applied for Internship_2023-2024_N2" dataDxfId="29"/>
    <tableColumn id="3" xr3:uid="{4A8B111F-B1E9-413B-87BA-A2244450B96B}" name="Year Applied for Internship_2023-2024_%3" dataDxfId="28">
      <calculatedColumnFormula>S4/S$10*100</calculatedColumnFormula>
    </tableColumn>
    <tableColumn id="4" xr3:uid="{AEA204F3-5E84-401C-82BE-1D37DC4AAF2A}" name="Year Applied for Internship_2024-2025_N22" dataDxfId="27"/>
    <tableColumn id="5" xr3:uid="{6EA83439-D8EC-4804-BCA4-76A2326D6EB8}" name="Year Applied for Internship_2024-2025_%33" dataDxfId="26">
      <calculatedColumnFormula>U4/U$10*100</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5" tableBorderDxfId="24">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3"/>
    <tableColumn id="6" xr3:uid="{AF8D1747-37B7-4037-8945-D948221A06F1}" name="Year of First Enrollment_2015-2016_N" dataDxfId="22"/>
    <tableColumn id="7" xr3:uid="{83922681-0974-4C91-BB65-E42942849AA2}" name="Year of First Enrollment_2015-2016_%" dataDxfId="21"/>
    <tableColumn id="8" xr3:uid="{D146D8DE-9726-4E52-8952-FD34C97E521D}" name="Year of First Enrollment_2016-2017_N" dataDxfId="20"/>
    <tableColumn id="9" xr3:uid="{11956409-7E0A-4261-BDA7-941367CF94DA}" name="Year of First Enrollment_2016-2017_%" dataDxfId="19"/>
    <tableColumn id="10" xr3:uid="{C37DB423-908D-452C-AC04-950F98C6C4E0}" name="Year of First Enrollment_2017-2018_N" dataDxfId="18"/>
    <tableColumn id="11" xr3:uid="{C2158B63-D47C-40ED-A1F9-46F06CC1515F}" name="Year of First Enrollment_2017-2018_%" dataDxfId="17"/>
    <tableColumn id="12" xr3:uid="{043F28B4-8115-4C31-859B-FB926D306D6B}" name="Year of First Enrollment_2018-2019_N" dataDxfId="16"/>
    <tableColumn id="13" xr3:uid="{92EB1002-96BC-4FB2-841A-51B042693D00}" name="Year of First Enrollment_2018-2019_%" dataDxfId="15"/>
    <tableColumn id="14" xr3:uid="{FE4FAB93-25F6-44E3-8808-6F09D30B1BE3}" name="Year of First Enrollment_2019-2020_N" dataDxfId="14"/>
    <tableColumn id="15" xr3:uid="{11CF71F7-67AA-4694-AB40-BF2352F7D4E2}" name="Year of First Enrollment_2019-2020_%" dataDxfId="13"/>
    <tableColumn id="16" xr3:uid="{34B248B0-342B-4D55-B465-05D3DCF4280E}" name="Year of First Enrollment_2020-2021_N" dataDxfId="12"/>
    <tableColumn id="17" xr3:uid="{71795908-E75C-419F-A4C0-1C12D9B9E74B}" name="Year of First Enrollment_2020-2021_%" dataDxfId="11"/>
    <tableColumn id="18" xr3:uid="{6C9CF00F-F01F-4F66-9F12-D90B50209CE4}" name="Year of First Enrollment_2021-2022_N" dataDxfId="10"/>
    <tableColumn id="19" xr3:uid="{1FF36E5D-1C33-4E8E-B82E-42430725741F}" name="Year of First Enrollment_2021-2022_%" dataDxfId="9"/>
    <tableColumn id="20" xr3:uid="{892D3E65-022B-467A-86D6-E4391B15E6B9}" name="Year of First Enrollment_2022-2023_N" dataDxfId="8"/>
    <tableColumn id="21" xr3:uid="{762E75A9-F29E-43E3-A5EC-C8822F7C7673}" name="Year of First Enrollment_2022-2023_%" dataDxfId="7"/>
    <tableColumn id="2" xr3:uid="{52862778-6E56-499C-BF72-6FFFC675D10E}" name="Year of First Enrollment_2023-2024_N" dataDxfId="6"/>
    <tableColumn id="3" xr3:uid="{9291D020-0DEC-4D77-BFF2-BF7733FC266B}" name="Year of First Enrollment_2023-2024_%" dataDxfId="5"/>
    <tableColumn id="4" xr3:uid="{BF83EC4A-7657-418F-8304-8A4DFE6FBDAE}" name="Year of First Enrollment_2024-2025_N" dataDxfId="4"/>
    <tableColumn id="5" xr3:uid="{43FCEA02-3A25-4238-91A3-86348BB6B865}" name="Year of First Enrollment_2024-2025_%" dataDxfId="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2" tableBorderDxfId="1">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3"/>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financialaid.illinoisstate.edu/paying/2025-2026-graduate/index.php"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heetViews>
  <sheetFormatPr defaultRowHeight="14.5" x14ac:dyDescent="0.35"/>
  <cols>
    <col min="1" max="1" width="88.453125" customWidth="1"/>
  </cols>
  <sheetData>
    <row r="1" spans="1:1" ht="15.5" x14ac:dyDescent="0.35">
      <c r="A1" s="42" t="s">
        <v>54</v>
      </c>
    </row>
    <row r="2" spans="1:1" ht="15.5" x14ac:dyDescent="0.35">
      <c r="A2" s="42" t="s">
        <v>104</v>
      </c>
    </row>
    <row r="3" spans="1:1" ht="31" x14ac:dyDescent="0.35">
      <c r="A3" s="42" t="s">
        <v>110</v>
      </c>
    </row>
    <row r="4" spans="1:1" ht="48" customHeight="1" x14ac:dyDescent="0.35">
      <c r="A4" s="42" t="s">
        <v>113</v>
      </c>
    </row>
    <row r="5" spans="1:1" ht="15.5" x14ac:dyDescent="0.35">
      <c r="A5" s="42" t="s">
        <v>105</v>
      </c>
    </row>
    <row r="6" spans="1:1" ht="31" x14ac:dyDescent="0.35">
      <c r="A6" s="42" t="s">
        <v>106</v>
      </c>
    </row>
    <row r="7" spans="1:1" ht="15.5" x14ac:dyDescent="0.35">
      <c r="A7" s="42" t="s">
        <v>107</v>
      </c>
    </row>
    <row r="8" spans="1:1" ht="15.5" x14ac:dyDescent="0.35">
      <c r="A8" s="42" t="s">
        <v>108</v>
      </c>
    </row>
    <row r="9" spans="1:1" ht="51.65" customHeight="1" x14ac:dyDescent="0.35">
      <c r="A9" s="42"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zoomScaleNormal="100" zoomScaleSheetLayoutView="100" workbookViewId="0">
      <selection activeCell="F15" sqref="F15"/>
    </sheetView>
  </sheetViews>
  <sheetFormatPr defaultColWidth="9.1796875" defaultRowHeight="14.5" x14ac:dyDescent="0.35"/>
  <cols>
    <col min="1" max="1" width="9.1796875" style="11" customWidth="1"/>
    <col min="2" max="2" width="1.453125" style="11" customWidth="1"/>
    <col min="3" max="3" width="70.54296875" style="11" customWidth="1"/>
    <col min="4" max="4" width="1.453125" style="11" customWidth="1"/>
    <col min="5" max="16384" width="9.1796875" style="11"/>
  </cols>
  <sheetData>
    <row r="2" spans="1:5" ht="18.5" x14ac:dyDescent="0.35">
      <c r="C2" s="16" t="s">
        <v>35</v>
      </c>
    </row>
    <row r="3" spans="1:5" ht="15" customHeight="1" x14ac:dyDescent="0.35">
      <c r="B3" s="12"/>
      <c r="C3" s="12"/>
      <c r="D3" s="12"/>
    </row>
    <row r="4" spans="1:5" ht="123" customHeight="1" x14ac:dyDescent="0.35">
      <c r="A4" s="96"/>
      <c r="B4" s="105"/>
      <c r="C4" s="97" t="s">
        <v>48</v>
      </c>
      <c r="D4" s="106"/>
      <c r="E4" s="41"/>
    </row>
    <row r="5" spans="1:5" ht="9" customHeight="1" x14ac:dyDescent="0.35">
      <c r="A5" s="96"/>
      <c r="B5" s="102"/>
      <c r="C5" s="98"/>
      <c r="D5" s="103"/>
      <c r="E5" s="41"/>
    </row>
    <row r="6" spans="1:5" ht="114" customHeight="1" x14ac:dyDescent="0.35">
      <c r="A6" s="96"/>
      <c r="B6" s="102"/>
      <c r="C6" s="100" t="s">
        <v>46</v>
      </c>
      <c r="D6" s="103"/>
      <c r="E6" s="41"/>
    </row>
    <row r="7" spans="1:5" ht="2.25" customHeight="1" x14ac:dyDescent="0.35">
      <c r="A7" s="96"/>
      <c r="B7" s="102"/>
      <c r="C7" s="101"/>
      <c r="D7" s="103"/>
      <c r="E7" s="41"/>
    </row>
    <row r="8" spans="1:5" ht="88.9" customHeight="1" x14ac:dyDescent="0.35">
      <c r="A8" s="96"/>
      <c r="B8" s="102"/>
      <c r="C8" s="100" t="s">
        <v>47</v>
      </c>
      <c r="D8" s="103"/>
      <c r="E8" s="41"/>
    </row>
    <row r="9" spans="1:5" ht="1.9" customHeight="1" x14ac:dyDescent="0.35">
      <c r="A9" s="96"/>
      <c r="B9" s="102"/>
      <c r="C9" s="101"/>
      <c r="D9" s="104"/>
      <c r="E9" s="41"/>
    </row>
    <row r="10" spans="1:5" ht="55.9" customHeight="1" x14ac:dyDescent="0.35">
      <c r="A10" s="96"/>
      <c r="B10" s="102"/>
      <c r="C10" s="109" t="s">
        <v>111</v>
      </c>
      <c r="D10" s="103"/>
      <c r="E10" s="41"/>
    </row>
    <row r="11" spans="1:5" ht="16.899999999999999" customHeight="1" x14ac:dyDescent="0.35">
      <c r="A11" s="96"/>
      <c r="B11" s="102"/>
      <c r="C11" s="109" t="s">
        <v>112</v>
      </c>
      <c r="D11" s="103"/>
      <c r="E11" s="41"/>
    </row>
    <row r="12" spans="1:5" ht="13.15" customHeight="1" x14ac:dyDescent="0.35">
      <c r="A12" s="96"/>
      <c r="B12" s="102"/>
      <c r="C12" s="98"/>
      <c r="D12" s="103"/>
      <c r="E12" s="41"/>
    </row>
    <row r="13" spans="1:5" ht="13.9" customHeight="1" x14ac:dyDescent="0.35">
      <c r="A13" s="96"/>
      <c r="B13" s="102"/>
      <c r="C13" s="98" t="s">
        <v>36</v>
      </c>
      <c r="D13" s="103"/>
      <c r="E13" s="41"/>
    </row>
    <row r="14" spans="1:5" ht="15" customHeight="1" x14ac:dyDescent="0.35">
      <c r="A14" s="96"/>
      <c r="B14" s="108"/>
      <c r="C14" s="99"/>
      <c r="D14" s="107"/>
      <c r="E14" s="41"/>
    </row>
    <row r="15" spans="1:5" x14ac:dyDescent="0.3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J8" sqref="J8"/>
    </sheetView>
  </sheetViews>
  <sheetFormatPr defaultColWidth="9.1796875" defaultRowHeight="14.5" x14ac:dyDescent="0.35"/>
  <cols>
    <col min="1" max="1" width="3.1796875" style="1" customWidth="1"/>
    <col min="2" max="2" width="78.7265625" style="1" customWidth="1"/>
    <col min="3" max="3" width="11.1796875" style="1" customWidth="1"/>
    <col min="4" max="10" width="5.54296875" style="1" customWidth="1"/>
    <col min="11" max="16384" width="9.1796875" style="1"/>
  </cols>
  <sheetData>
    <row r="1" spans="2:10" ht="17.5" x14ac:dyDescent="0.35">
      <c r="B1" s="43" t="s">
        <v>52</v>
      </c>
    </row>
    <row r="2" spans="2:10" x14ac:dyDescent="0.35">
      <c r="B2" s="10" t="s">
        <v>53</v>
      </c>
    </row>
    <row r="3" spans="2:10" x14ac:dyDescent="0.35">
      <c r="B3" s="10"/>
    </row>
    <row r="4" spans="2:10" ht="18" thickBot="1" x14ac:dyDescent="0.4">
      <c r="B4" s="40" t="s">
        <v>49</v>
      </c>
      <c r="C4" s="10"/>
      <c r="D4" s="10"/>
      <c r="E4" s="10"/>
      <c r="F4" s="10"/>
      <c r="G4" s="10"/>
      <c r="H4" s="10"/>
      <c r="I4" s="10"/>
      <c r="J4" s="10"/>
    </row>
    <row r="5" spans="2:10" ht="87" x14ac:dyDescent="0.35">
      <c r="B5" s="44" t="s">
        <v>50</v>
      </c>
      <c r="C5" s="48" t="s">
        <v>56</v>
      </c>
      <c r="D5" s="40"/>
      <c r="E5" s="40"/>
      <c r="F5" s="40"/>
      <c r="G5" s="40"/>
      <c r="H5" s="40"/>
      <c r="I5" s="40"/>
      <c r="J5" s="40"/>
    </row>
    <row r="6" spans="2:10" s="39" customFormat="1" ht="18" customHeight="1" thickBot="1" x14ac:dyDescent="0.4">
      <c r="B6" s="47"/>
      <c r="C6" s="110" t="s">
        <v>121</v>
      </c>
      <c r="D6" s="38"/>
      <c r="E6" s="38"/>
      <c r="F6" s="38"/>
      <c r="G6" s="38"/>
      <c r="H6" s="38"/>
      <c r="I6" s="38"/>
      <c r="J6" s="38"/>
    </row>
    <row r="7" spans="2:10" s="39" customFormat="1" ht="15" customHeight="1" thickBot="1" x14ac:dyDescent="0.4">
      <c r="B7" s="46" t="s">
        <v>51</v>
      </c>
      <c r="C7" s="45"/>
      <c r="D7" s="38"/>
      <c r="E7" s="38"/>
      <c r="F7" s="38"/>
      <c r="G7" s="38"/>
      <c r="H7" s="38"/>
      <c r="I7" s="38"/>
      <c r="J7" s="38"/>
    </row>
    <row r="8" spans="2:10" ht="131.5" customHeight="1" thickBot="1" x14ac:dyDescent="0.4">
      <c r="B8" s="49"/>
      <c r="C8" s="50"/>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uler="0" view="pageLayout" zoomScale="90" zoomScaleNormal="70" zoomScaleSheetLayoutView="85" zoomScalePageLayoutView="90" workbookViewId="0">
      <selection activeCell="V15" sqref="V15"/>
    </sheetView>
  </sheetViews>
  <sheetFormatPr defaultColWidth="5.7265625" defaultRowHeight="14.5" x14ac:dyDescent="0.35"/>
  <cols>
    <col min="1" max="1" width="3.1796875" style="1" customWidth="1"/>
    <col min="2" max="2" width="45.453125" style="1" customWidth="1"/>
    <col min="3" max="24" width="10.453125" style="1" customWidth="1"/>
    <col min="25" max="16384" width="5.7265625" style="1"/>
  </cols>
  <sheetData>
    <row r="1" spans="1:24" x14ac:dyDescent="0.35">
      <c r="A1" s="10"/>
      <c r="C1" s="10"/>
      <c r="D1" s="10"/>
      <c r="E1" s="10"/>
      <c r="F1" s="10"/>
      <c r="G1" s="10"/>
      <c r="H1" s="10"/>
      <c r="I1" s="10"/>
      <c r="J1" s="10"/>
      <c r="K1" s="10"/>
      <c r="L1" s="10"/>
      <c r="M1" s="10"/>
      <c r="N1" s="10"/>
      <c r="O1" s="10"/>
      <c r="P1" s="10"/>
      <c r="Q1" s="10"/>
      <c r="R1" s="10"/>
    </row>
    <row r="2" spans="1:24" ht="18" thickBot="1" x14ac:dyDescent="0.4">
      <c r="B2" s="40" t="s">
        <v>37</v>
      </c>
      <c r="C2" s="40"/>
      <c r="D2" s="40"/>
      <c r="E2" s="40"/>
      <c r="F2" s="40"/>
      <c r="G2" s="40"/>
      <c r="H2" s="40"/>
      <c r="I2" s="40"/>
      <c r="J2" s="40"/>
      <c r="K2" s="40"/>
      <c r="L2" s="40"/>
      <c r="M2" s="40"/>
      <c r="N2" s="40"/>
      <c r="O2" s="40"/>
      <c r="P2" s="40"/>
      <c r="Q2" s="40"/>
      <c r="R2" s="40"/>
      <c r="S2" s="25"/>
      <c r="T2" s="25"/>
      <c r="U2" s="25"/>
      <c r="V2" s="25"/>
      <c r="W2" s="25"/>
      <c r="X2" s="25"/>
    </row>
    <row r="3" spans="1:24" ht="102.65" customHeight="1" thickBot="1" x14ac:dyDescent="0.4">
      <c r="B3" s="93" t="s">
        <v>3</v>
      </c>
      <c r="C3" s="94" t="s">
        <v>60</v>
      </c>
      <c r="D3" s="94" t="s">
        <v>61</v>
      </c>
      <c r="E3" s="94" t="s">
        <v>62</v>
      </c>
      <c r="F3" s="94" t="s">
        <v>63</v>
      </c>
      <c r="G3" s="94" t="s">
        <v>64</v>
      </c>
      <c r="H3" s="94" t="s">
        <v>65</v>
      </c>
      <c r="I3" s="94" t="s">
        <v>66</v>
      </c>
      <c r="J3" s="94" t="s">
        <v>67</v>
      </c>
      <c r="K3" s="94" t="s">
        <v>68</v>
      </c>
      <c r="L3" s="94" t="s">
        <v>69</v>
      </c>
      <c r="M3" s="94" t="s">
        <v>70</v>
      </c>
      <c r="N3" s="94" t="s">
        <v>71</v>
      </c>
      <c r="O3" s="94" t="s">
        <v>72</v>
      </c>
      <c r="P3" s="94" t="s">
        <v>73</v>
      </c>
      <c r="Q3" s="94" t="s">
        <v>114</v>
      </c>
      <c r="R3" s="94" t="s">
        <v>115</v>
      </c>
      <c r="S3" s="86" t="s">
        <v>123</v>
      </c>
      <c r="T3" s="94" t="s">
        <v>122</v>
      </c>
      <c r="U3" s="86" t="s">
        <v>127</v>
      </c>
      <c r="V3" s="94" t="s">
        <v>128</v>
      </c>
      <c r="W3" s="94" t="s">
        <v>74</v>
      </c>
      <c r="X3" s="94" t="s">
        <v>75</v>
      </c>
    </row>
    <row r="4" spans="1:24" ht="29.25" customHeight="1" x14ac:dyDescent="0.35">
      <c r="B4" s="79" t="s">
        <v>11</v>
      </c>
      <c r="C4" s="78">
        <v>3</v>
      </c>
      <c r="D4" s="79">
        <v>2016</v>
      </c>
      <c r="E4" s="80">
        <v>4</v>
      </c>
      <c r="F4" s="81">
        <v>2017</v>
      </c>
      <c r="G4" s="80">
        <v>1</v>
      </c>
      <c r="H4" s="81">
        <v>2018</v>
      </c>
      <c r="I4" s="80">
        <v>8</v>
      </c>
      <c r="J4" s="81">
        <v>2019</v>
      </c>
      <c r="K4" s="80">
        <v>3</v>
      </c>
      <c r="L4" s="81">
        <v>2020</v>
      </c>
      <c r="M4" s="80">
        <v>7</v>
      </c>
      <c r="N4" s="81">
        <v>2021</v>
      </c>
      <c r="O4" s="80">
        <v>4</v>
      </c>
      <c r="P4" s="81">
        <v>2022</v>
      </c>
      <c r="Q4" s="80">
        <v>4</v>
      </c>
      <c r="R4" s="81">
        <v>2023</v>
      </c>
      <c r="S4" s="122">
        <v>8</v>
      </c>
      <c r="T4" s="81">
        <v>2024</v>
      </c>
      <c r="U4" s="155">
        <v>6</v>
      </c>
      <c r="V4" s="156">
        <v>2025</v>
      </c>
      <c r="W4" s="126">
        <v>52</v>
      </c>
      <c r="X4" s="127"/>
    </row>
    <row r="5" spans="1:24" ht="17.25" customHeight="1" x14ac:dyDescent="0.35">
      <c r="B5" s="83" t="s">
        <v>12</v>
      </c>
      <c r="C5" s="82">
        <v>5.4</v>
      </c>
      <c r="D5" s="83"/>
      <c r="E5" s="84">
        <v>5.6</v>
      </c>
      <c r="F5" s="85"/>
      <c r="G5" s="84">
        <v>6</v>
      </c>
      <c r="H5" s="85"/>
      <c r="I5" s="84">
        <v>6.2</v>
      </c>
      <c r="J5" s="85"/>
      <c r="K5" s="84">
        <v>5.3</v>
      </c>
      <c r="L5" s="85"/>
      <c r="M5" s="84">
        <v>5.14</v>
      </c>
      <c r="N5" s="85"/>
      <c r="O5" s="84">
        <v>5.75</v>
      </c>
      <c r="P5" s="85"/>
      <c r="Q5" s="84">
        <v>6.75</v>
      </c>
      <c r="R5" s="85"/>
      <c r="S5" s="84">
        <v>4.62</v>
      </c>
      <c r="T5" s="85"/>
      <c r="U5" s="157">
        <v>5.67</v>
      </c>
      <c r="V5" s="158"/>
      <c r="W5" s="128">
        <f>AVERAGE(U5,C5,E5,G5,I5,K5,M5,O5,Q5)</f>
        <v>5.7566666666666668</v>
      </c>
      <c r="X5" s="129"/>
    </row>
    <row r="6" spans="1:24" ht="15" customHeight="1" thickBot="1" x14ac:dyDescent="0.4">
      <c r="B6" s="83" t="s">
        <v>13</v>
      </c>
      <c r="C6" s="82">
        <v>5</v>
      </c>
      <c r="D6" s="83"/>
      <c r="E6" s="84">
        <v>5</v>
      </c>
      <c r="F6" s="85"/>
      <c r="G6" s="84">
        <v>6</v>
      </c>
      <c r="H6" s="85"/>
      <c r="I6" s="84">
        <v>6</v>
      </c>
      <c r="J6" s="85"/>
      <c r="K6" s="84">
        <v>5</v>
      </c>
      <c r="L6" s="85"/>
      <c r="M6" s="84">
        <v>7</v>
      </c>
      <c r="N6" s="85"/>
      <c r="O6" s="84">
        <v>5</v>
      </c>
      <c r="P6" s="85"/>
      <c r="Q6" s="84">
        <v>6</v>
      </c>
      <c r="R6" s="85"/>
      <c r="S6" s="84">
        <v>5</v>
      </c>
      <c r="T6" s="85"/>
      <c r="U6" s="157">
        <v>5.67</v>
      </c>
      <c r="V6" s="158"/>
      <c r="W6" s="128">
        <f>MEDIAN(U6,C6,E6,G6,I6,K6,M6,O6,Q6,S6)</f>
        <v>5.335</v>
      </c>
      <c r="X6" s="130"/>
    </row>
    <row r="7" spans="1:24" ht="15" thickBot="1" x14ac:dyDescent="0.4">
      <c r="B7" s="92" t="s">
        <v>4</v>
      </c>
      <c r="C7" s="86" t="s">
        <v>1</v>
      </c>
      <c r="D7" s="87" t="s">
        <v>0</v>
      </c>
      <c r="E7" s="86" t="s">
        <v>1</v>
      </c>
      <c r="F7" s="87" t="s">
        <v>0</v>
      </c>
      <c r="G7" s="86" t="s">
        <v>1</v>
      </c>
      <c r="H7" s="87" t="s">
        <v>0</v>
      </c>
      <c r="I7" s="86" t="s">
        <v>1</v>
      </c>
      <c r="J7" s="87" t="s">
        <v>0</v>
      </c>
      <c r="K7" s="86" t="s">
        <v>1</v>
      </c>
      <c r="L7" s="87" t="s">
        <v>0</v>
      </c>
      <c r="M7" s="86" t="s">
        <v>1</v>
      </c>
      <c r="N7" s="87" t="s">
        <v>0</v>
      </c>
      <c r="O7" s="86" t="s">
        <v>1</v>
      </c>
      <c r="P7" s="87" t="s">
        <v>0</v>
      </c>
      <c r="Q7" s="86" t="s">
        <v>1</v>
      </c>
      <c r="R7" s="87" t="s">
        <v>0</v>
      </c>
      <c r="S7" s="86" t="s">
        <v>1</v>
      </c>
      <c r="T7" s="87" t="s">
        <v>0</v>
      </c>
      <c r="U7" s="131" t="s">
        <v>1</v>
      </c>
      <c r="V7" s="132" t="s">
        <v>0</v>
      </c>
      <c r="W7" s="131" t="s">
        <v>1</v>
      </c>
      <c r="X7" s="132" t="s">
        <v>0</v>
      </c>
    </row>
    <row r="8" spans="1:24" x14ac:dyDescent="0.35">
      <c r="B8" s="79" t="s">
        <v>14</v>
      </c>
      <c r="C8" s="88">
        <v>0</v>
      </c>
      <c r="D8" s="89">
        <f>C8/C$4*100</f>
        <v>0</v>
      </c>
      <c r="E8" s="88">
        <v>1</v>
      </c>
      <c r="F8" s="89">
        <f>E8/E$4*100</f>
        <v>25</v>
      </c>
      <c r="G8" s="88">
        <v>0</v>
      </c>
      <c r="H8" s="89">
        <f>G8/G$4*100</f>
        <v>0</v>
      </c>
      <c r="I8" s="88">
        <v>0</v>
      </c>
      <c r="J8" s="89">
        <f>I8/I$4*100</f>
        <v>0</v>
      </c>
      <c r="K8" s="88">
        <v>0</v>
      </c>
      <c r="L8" s="89">
        <f>K8/K$4*100</f>
        <v>0</v>
      </c>
      <c r="M8" s="88">
        <v>3</v>
      </c>
      <c r="N8" s="89">
        <f>M8/M$4*100</f>
        <v>42.857142857142854</v>
      </c>
      <c r="O8" s="88">
        <v>0</v>
      </c>
      <c r="P8" s="89">
        <f>O8/O$4*100</f>
        <v>0</v>
      </c>
      <c r="Q8" s="88">
        <v>0</v>
      </c>
      <c r="R8" s="89">
        <f>Q8/Q$4*100</f>
        <v>0</v>
      </c>
      <c r="S8" s="123">
        <v>2</v>
      </c>
      <c r="T8" s="125">
        <f>S8/S$4*100</f>
        <v>25</v>
      </c>
      <c r="U8" s="159">
        <v>0</v>
      </c>
      <c r="V8" s="160">
        <f>U8/U$4*100</f>
        <v>0</v>
      </c>
      <c r="W8" s="133">
        <f>SUM(U8,C8,E8,G8,I8,K8,M8,O8,Q8,S8)</f>
        <v>6</v>
      </c>
      <c r="X8" s="134">
        <f>W8/W$4*100</f>
        <v>11.538461538461538</v>
      </c>
    </row>
    <row r="9" spans="1:24" x14ac:dyDescent="0.35">
      <c r="B9" s="77" t="s">
        <v>15</v>
      </c>
      <c r="C9" s="90">
        <v>2</v>
      </c>
      <c r="D9" s="91">
        <f>C9/C$4*100</f>
        <v>66.666666666666657</v>
      </c>
      <c r="E9" s="90">
        <v>2</v>
      </c>
      <c r="F9" s="91">
        <f>E9/E$4*100</f>
        <v>50</v>
      </c>
      <c r="G9" s="90">
        <v>0</v>
      </c>
      <c r="H9" s="91">
        <f>G9/G$4*100</f>
        <v>0</v>
      </c>
      <c r="I9" s="90">
        <v>2</v>
      </c>
      <c r="J9" s="91">
        <f>I9/I$4*100</f>
        <v>25</v>
      </c>
      <c r="K9" s="90">
        <v>2</v>
      </c>
      <c r="L9" s="91">
        <f>K9/K$4*100</f>
        <v>66.666666666666657</v>
      </c>
      <c r="M9" s="90">
        <v>2</v>
      </c>
      <c r="N9" s="91">
        <f>M9/M$4*100</f>
        <v>28.571428571428569</v>
      </c>
      <c r="O9" s="90">
        <v>3</v>
      </c>
      <c r="P9" s="91">
        <f>O9/O$4*100</f>
        <v>75</v>
      </c>
      <c r="Q9" s="90">
        <v>3</v>
      </c>
      <c r="R9" s="91">
        <f>Q9/Q$4*100</f>
        <v>75</v>
      </c>
      <c r="S9" s="124">
        <v>6</v>
      </c>
      <c r="T9" s="138">
        <f>S9/S$4*100</f>
        <v>75</v>
      </c>
      <c r="U9" s="161">
        <v>0</v>
      </c>
      <c r="V9" s="162">
        <f>U9/U$4*100</f>
        <v>0</v>
      </c>
      <c r="W9" s="135">
        <f>SUM(U9,C9,E9,G9,I9,K9,M9,O9,Q9,S9)</f>
        <v>22</v>
      </c>
      <c r="X9" s="136">
        <f>W9/W$4*100</f>
        <v>42.307692307692307</v>
      </c>
    </row>
    <row r="10" spans="1:24" x14ac:dyDescent="0.35">
      <c r="B10" s="77" t="s">
        <v>16</v>
      </c>
      <c r="C10" s="90">
        <v>1</v>
      </c>
      <c r="D10" s="91">
        <f>C10/C$4*100</f>
        <v>33.333333333333329</v>
      </c>
      <c r="E10" s="90">
        <v>0</v>
      </c>
      <c r="F10" s="91">
        <f>E10/E$4*100</f>
        <v>0</v>
      </c>
      <c r="G10" s="90">
        <v>1</v>
      </c>
      <c r="H10" s="91">
        <f>G10/G$4*100</f>
        <v>100</v>
      </c>
      <c r="I10" s="90">
        <v>2</v>
      </c>
      <c r="J10" s="91">
        <f>I10/I$4*100</f>
        <v>25</v>
      </c>
      <c r="K10" s="90">
        <v>1</v>
      </c>
      <c r="L10" s="91">
        <f>K10/K$4*100</f>
        <v>33.333333333333329</v>
      </c>
      <c r="M10" s="90">
        <v>0</v>
      </c>
      <c r="N10" s="91">
        <f>M10/M$4*100</f>
        <v>0</v>
      </c>
      <c r="O10" s="90">
        <v>0</v>
      </c>
      <c r="P10" s="91">
        <f>O10/O$4*100</f>
        <v>0</v>
      </c>
      <c r="Q10" s="90">
        <v>0</v>
      </c>
      <c r="R10" s="91">
        <f>Q10/Q$4*100</f>
        <v>0</v>
      </c>
      <c r="S10" s="124">
        <v>0</v>
      </c>
      <c r="T10" s="137">
        <f>S10/S$4*100</f>
        <v>0</v>
      </c>
      <c r="U10" s="161">
        <v>6</v>
      </c>
      <c r="V10" s="163">
        <f>U10/U$4*100</f>
        <v>100</v>
      </c>
      <c r="W10" s="135">
        <f>SUM(U10,C10,E10,G10,I10,K10,M10,O10,Q10,S10)</f>
        <v>11</v>
      </c>
      <c r="X10" s="136">
        <f>W10/W$4*100</f>
        <v>21.153846153846153</v>
      </c>
    </row>
    <row r="11" spans="1:24" x14ac:dyDescent="0.35">
      <c r="B11" s="77" t="s">
        <v>17</v>
      </c>
      <c r="C11" s="90">
        <v>0</v>
      </c>
      <c r="D11" s="91">
        <f>C11/C$4*100</f>
        <v>0</v>
      </c>
      <c r="E11" s="90">
        <v>0</v>
      </c>
      <c r="F11" s="91">
        <f>E11/E$4*100</f>
        <v>0</v>
      </c>
      <c r="G11" s="90">
        <v>0</v>
      </c>
      <c r="H11" s="91">
        <f>G11/G$4*100</f>
        <v>0</v>
      </c>
      <c r="I11" s="90">
        <v>2</v>
      </c>
      <c r="J11" s="91">
        <f>I11/I$4*100</f>
        <v>25</v>
      </c>
      <c r="K11" s="90">
        <v>0</v>
      </c>
      <c r="L11" s="91">
        <f>K11/K$4*100</f>
        <v>0</v>
      </c>
      <c r="M11" s="90">
        <v>0</v>
      </c>
      <c r="N11" s="91">
        <f>M11/M$4*100</f>
        <v>0</v>
      </c>
      <c r="O11" s="90">
        <v>0</v>
      </c>
      <c r="P11" s="91">
        <f>O11/O$4*100</f>
        <v>0</v>
      </c>
      <c r="Q11" s="90">
        <v>0</v>
      </c>
      <c r="R11" s="91">
        <f>Q11/Q$4*100</f>
        <v>0</v>
      </c>
      <c r="S11" s="124">
        <v>0</v>
      </c>
      <c r="T11" s="138">
        <f>S11/S$4*100</f>
        <v>0</v>
      </c>
      <c r="U11" s="161">
        <v>0</v>
      </c>
      <c r="V11" s="162">
        <f>U11/U$4*100</f>
        <v>0</v>
      </c>
      <c r="W11" s="135">
        <f>SUM(U11,C11,E11,G11,I11,K11,M11,O11,Q11,S11)</f>
        <v>2</v>
      </c>
      <c r="X11" s="136">
        <f>W11/W$4*100</f>
        <v>3.8461538461538463</v>
      </c>
    </row>
    <row r="12" spans="1:24" ht="15" thickBot="1" x14ac:dyDescent="0.4">
      <c r="B12" s="77" t="s">
        <v>18</v>
      </c>
      <c r="C12" s="90">
        <v>0</v>
      </c>
      <c r="D12" s="91">
        <f>C12/C$4*100</f>
        <v>0</v>
      </c>
      <c r="E12" s="90">
        <v>1</v>
      </c>
      <c r="F12" s="91">
        <f>E12/E$4*100</f>
        <v>25</v>
      </c>
      <c r="G12" s="90">
        <v>0</v>
      </c>
      <c r="H12" s="91">
        <f>G12/G$4*100</f>
        <v>0</v>
      </c>
      <c r="I12" s="90">
        <v>2</v>
      </c>
      <c r="J12" s="91">
        <f>I12/I$4*100</f>
        <v>25</v>
      </c>
      <c r="K12" s="90">
        <v>0</v>
      </c>
      <c r="L12" s="91">
        <f>K12/K$4*100</f>
        <v>0</v>
      </c>
      <c r="M12" s="90">
        <v>2</v>
      </c>
      <c r="N12" s="91">
        <f>M12/M$4*100</f>
        <v>28.571428571428569</v>
      </c>
      <c r="O12" s="90">
        <v>1</v>
      </c>
      <c r="P12" s="91">
        <f>O12/O$4*100</f>
        <v>25</v>
      </c>
      <c r="Q12" s="90">
        <v>1</v>
      </c>
      <c r="R12" s="91">
        <f>Q12/Q$4*100</f>
        <v>25</v>
      </c>
      <c r="S12" s="124">
        <v>0</v>
      </c>
      <c r="T12" s="137">
        <f>S12/S$4*100</f>
        <v>0</v>
      </c>
      <c r="U12" s="161">
        <v>0</v>
      </c>
      <c r="V12" s="163">
        <f>U12/U$4*100</f>
        <v>0</v>
      </c>
      <c r="W12" s="135">
        <f>SUM(U12,C12,E12,G12,I12,K12,M12,O12,Q12,S12)</f>
        <v>7</v>
      </c>
      <c r="X12" s="136">
        <f>W12/W$4*100</f>
        <v>13.461538461538462</v>
      </c>
    </row>
    <row r="13" spans="1:24" x14ac:dyDescent="0.35">
      <c r="B13" s="26"/>
      <c r="C13" s="26"/>
      <c r="D13" s="26"/>
      <c r="E13" s="26"/>
      <c r="F13" s="26"/>
      <c r="G13" s="26"/>
      <c r="H13" s="26"/>
      <c r="I13" s="26"/>
      <c r="J13" s="26"/>
      <c r="K13" s="26"/>
      <c r="L13" s="26"/>
      <c r="M13" s="26"/>
      <c r="N13" s="26"/>
      <c r="O13" s="26"/>
      <c r="P13" s="26"/>
      <c r="Q13" s="26"/>
      <c r="R13" s="26"/>
      <c r="S13" s="25"/>
      <c r="T13" s="25"/>
      <c r="U13" s="25"/>
      <c r="V13" s="25"/>
      <c r="W13" s="25"/>
      <c r="X13" s="25"/>
    </row>
    <row r="14" spans="1:24" ht="19.149999999999999" customHeight="1" x14ac:dyDescent="0.35">
      <c r="B14" s="51" t="s">
        <v>57</v>
      </c>
      <c r="C14" s="51"/>
      <c r="D14" s="51"/>
      <c r="E14" s="51"/>
      <c r="F14" s="51"/>
      <c r="G14" s="51"/>
      <c r="H14" s="51"/>
      <c r="I14" s="51"/>
      <c r="J14" s="51"/>
      <c r="K14" s="51"/>
      <c r="L14" s="51"/>
      <c r="M14" s="51"/>
      <c r="N14" s="51"/>
      <c r="O14" s="51"/>
      <c r="P14" s="51"/>
      <c r="Q14" s="51"/>
      <c r="R14" s="51"/>
      <c r="S14" s="25"/>
      <c r="T14" s="25"/>
      <c r="U14" s="25"/>
      <c r="V14" s="25"/>
      <c r="W14" s="25"/>
      <c r="X14" s="25"/>
    </row>
    <row r="15" spans="1:24" s="39" customFormat="1" ht="41.5" customHeight="1" thickBot="1" x14ac:dyDescent="0.4">
      <c r="B15" s="115" t="s">
        <v>58</v>
      </c>
      <c r="C15" s="116"/>
      <c r="D15" s="116"/>
      <c r="E15" s="116"/>
      <c r="F15" s="116"/>
      <c r="G15" s="116"/>
      <c r="H15" s="116"/>
      <c r="I15" s="116"/>
      <c r="J15" s="116"/>
      <c r="K15" s="116"/>
      <c r="L15" s="116"/>
      <c r="M15" s="116"/>
      <c r="N15" s="116"/>
      <c r="O15" s="116"/>
      <c r="P15" s="116"/>
      <c r="Q15" s="116"/>
      <c r="R15" s="116"/>
      <c r="S15" s="38"/>
      <c r="T15" s="38"/>
      <c r="U15" s="38"/>
      <c r="V15" s="38"/>
      <c r="W15" s="38"/>
      <c r="X15" s="38"/>
    </row>
    <row r="16" spans="1:24" ht="130.15" customHeight="1" thickBot="1" x14ac:dyDescent="0.4">
      <c r="B16" t="s">
        <v>120</v>
      </c>
      <c r="C16" s="52"/>
      <c r="D16" s="52"/>
      <c r="E16" s="52"/>
      <c r="F16" s="52"/>
      <c r="G16" s="52"/>
      <c r="H16" s="53"/>
      <c r="I16" s="53"/>
      <c r="J16" s="53"/>
      <c r="K16" s="53"/>
      <c r="L16" s="53"/>
      <c r="M16" s="53"/>
      <c r="N16" s="53"/>
      <c r="O16" s="53"/>
      <c r="P16" s="53"/>
      <c r="Q16" s="111"/>
      <c r="R16" s="112"/>
      <c r="S16" s="113"/>
      <c r="T16" s="113"/>
      <c r="U16" s="113"/>
      <c r="V16" s="113"/>
      <c r="W16" s="113"/>
      <c r="X16" s="114"/>
    </row>
  </sheetData>
  <phoneticPr fontId="28" type="noConversion"/>
  <dataValidations xWindow="461" yWindow="364" count="5">
    <dataValidation allowBlank="1" showInputMessage="1" sqref="X6" xr:uid="{00000000-0002-0000-0100-000001000000}"/>
    <dataValidation allowBlank="1" sqref="G4:H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W6" xr:uid="{B59640E6-2BB7-460A-8B5C-5F9CFFC75DCC}"/>
  </dataValidations>
  <pageMargins left="0.7" right="0.7" top="0.75" bottom="0.75" header="0.3" footer="0.3"/>
  <pageSetup scale="43" orientation="landscape" r:id="rId1"/>
  <headerFooter>
    <oddHeader xml:space="preserve">&amp;C&amp;"-,Bold"&amp;18Doctoral Program in School Psychology at Illinois State University
Student Admissions, Outcomes, and Other Data
</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B17" sqref="B17"/>
    </sheetView>
  </sheetViews>
  <sheetFormatPr defaultColWidth="9.1796875" defaultRowHeight="14.5" x14ac:dyDescent="0.35"/>
  <cols>
    <col min="1" max="1" width="3.1796875" style="1" customWidth="1"/>
    <col min="2" max="2" width="68.81640625" style="1" customWidth="1"/>
    <col min="3" max="3" width="26.54296875" style="1" customWidth="1"/>
    <col min="4" max="16384" width="9.1796875" style="1"/>
  </cols>
  <sheetData>
    <row r="2" spans="2:3" ht="18" customHeight="1" x14ac:dyDescent="0.35">
      <c r="B2" s="27" t="s">
        <v>5</v>
      </c>
      <c r="C2" s="25"/>
    </row>
    <row r="3" spans="2:3" ht="31" thickBot="1" x14ac:dyDescent="0.4">
      <c r="B3" s="63" t="s">
        <v>19</v>
      </c>
      <c r="C3" s="64" t="s">
        <v>129</v>
      </c>
    </row>
    <row r="4" spans="2:3" x14ac:dyDescent="0.35">
      <c r="B4" s="60" t="s">
        <v>30</v>
      </c>
      <c r="C4" s="119">
        <v>7606</v>
      </c>
    </row>
    <row r="5" spans="2:3" x14ac:dyDescent="0.35">
      <c r="B5" s="61" t="s">
        <v>31</v>
      </c>
      <c r="C5" s="120">
        <v>15798</v>
      </c>
    </row>
    <row r="6" spans="2:3" ht="28" x14ac:dyDescent="0.35">
      <c r="B6" s="61" t="s">
        <v>38</v>
      </c>
      <c r="C6" s="62" t="s">
        <v>136</v>
      </c>
    </row>
    <row r="7" spans="2:3" x14ac:dyDescent="0.35">
      <c r="B7" s="61" t="s">
        <v>20</v>
      </c>
      <c r="C7" s="120">
        <v>2680</v>
      </c>
    </row>
    <row r="8" spans="2:3" ht="20.25" customHeight="1" x14ac:dyDescent="0.35">
      <c r="B8" s="65" t="s">
        <v>126</v>
      </c>
      <c r="C8" s="121">
        <v>20690</v>
      </c>
    </row>
    <row r="9" spans="2:3" x14ac:dyDescent="0.35">
      <c r="B9" s="25"/>
      <c r="C9" s="25"/>
    </row>
    <row r="10" spans="2:3" x14ac:dyDescent="0.35">
      <c r="B10" s="25"/>
      <c r="C10" s="25"/>
    </row>
    <row r="11" spans="2:3" x14ac:dyDescent="0.35">
      <c r="B11" s="25"/>
      <c r="C11" s="25"/>
    </row>
    <row r="12" spans="2:3" x14ac:dyDescent="0.35">
      <c r="B12" s="25"/>
      <c r="C12" s="25"/>
    </row>
    <row r="13" spans="2:3" x14ac:dyDescent="0.35">
      <c r="B13" s="164" t="s">
        <v>137</v>
      </c>
      <c r="C13" s="25"/>
    </row>
    <row r="14" spans="2:3" x14ac:dyDescent="0.35">
      <c r="B14" s="25"/>
      <c r="C14" s="25"/>
    </row>
    <row r="15" spans="2:3" x14ac:dyDescent="0.35">
      <c r="B15" s="25"/>
      <c r="C15" s="25"/>
    </row>
  </sheetData>
  <dataValidations count="1">
    <dataValidation allowBlank="1" showInputMessage="1" showErrorMessage="1" prompt="The sheet contains details of Program Costs across cells B2:C8." sqref="A1" xr:uid="{A50C9DCC-6D87-4B8D-8D0D-B85C27290C0D}"/>
  </dataValidations>
  <hyperlinks>
    <hyperlink ref="B13" r:id="rId1" xr:uid="{5A1E30F5-CBA4-4E9D-BF09-46C5A3C05452}"/>
  </hyperlinks>
  <pageMargins left="0.7" right="0.7" top="0.75" bottom="0.75" header="0.3" footer="0.3"/>
  <pageSetup orientation="landscape"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K24"/>
  <sheetViews>
    <sheetView showWhiteSpace="0" view="pageLayout" zoomScaleNormal="100" zoomScaleSheetLayoutView="70" workbookViewId="0">
      <selection activeCell="J11" sqref="J11"/>
    </sheetView>
  </sheetViews>
  <sheetFormatPr defaultColWidth="5.7265625" defaultRowHeight="14.5" x14ac:dyDescent="0.35"/>
  <cols>
    <col min="1" max="1" width="3.1796875" style="1" customWidth="1"/>
    <col min="2" max="2" width="45.26953125" style="1" customWidth="1"/>
    <col min="3" max="22" width="10.7265625" style="1" customWidth="1"/>
    <col min="23" max="16384" width="5.7265625" style="1"/>
  </cols>
  <sheetData>
    <row r="1" spans="1:22" x14ac:dyDescent="0.35">
      <c r="A1" s="25"/>
      <c r="C1" s="25"/>
      <c r="D1" s="25"/>
      <c r="E1" s="25"/>
      <c r="F1" s="25"/>
      <c r="G1" s="25"/>
      <c r="H1" s="25"/>
      <c r="I1" s="25"/>
      <c r="J1" s="25"/>
      <c r="K1" s="25"/>
      <c r="L1" s="25"/>
      <c r="M1" s="25"/>
      <c r="N1" s="25"/>
      <c r="O1" s="25"/>
      <c r="P1" s="25"/>
      <c r="Q1" s="25"/>
      <c r="R1" s="25"/>
      <c r="S1" s="25"/>
      <c r="T1" s="25"/>
      <c r="U1" s="25"/>
      <c r="V1" s="25"/>
    </row>
    <row r="2" spans="1:22" ht="18" thickBot="1" x14ac:dyDescent="0.4">
      <c r="B2" s="27" t="s">
        <v>59</v>
      </c>
      <c r="C2" s="27"/>
      <c r="D2" s="25"/>
      <c r="E2" s="25"/>
      <c r="F2" s="25"/>
      <c r="G2" s="25"/>
      <c r="H2" s="25"/>
      <c r="I2" s="25"/>
      <c r="J2" s="25"/>
      <c r="K2" s="25"/>
      <c r="L2" s="25"/>
      <c r="M2" s="25"/>
      <c r="N2" s="25"/>
      <c r="O2" s="25"/>
      <c r="P2" s="25"/>
      <c r="Q2" s="25"/>
      <c r="R2" s="25"/>
      <c r="S2" s="25"/>
      <c r="T2" s="25"/>
      <c r="U2" s="25"/>
      <c r="V2" s="25"/>
    </row>
    <row r="3" spans="1:22" ht="74.5" customHeight="1" thickBot="1" x14ac:dyDescent="0.4">
      <c r="B3" s="95" t="s">
        <v>21</v>
      </c>
      <c r="C3" s="118" t="s">
        <v>76</v>
      </c>
      <c r="D3" s="118" t="s">
        <v>77</v>
      </c>
      <c r="E3" s="118" t="s">
        <v>78</v>
      </c>
      <c r="F3" s="118" t="s">
        <v>79</v>
      </c>
      <c r="G3" s="118" t="s">
        <v>80</v>
      </c>
      <c r="H3" s="118" t="s">
        <v>81</v>
      </c>
      <c r="I3" s="118" t="s">
        <v>82</v>
      </c>
      <c r="J3" s="118" t="s">
        <v>103</v>
      </c>
      <c r="K3" s="118" t="s">
        <v>83</v>
      </c>
      <c r="L3" s="118" t="s">
        <v>84</v>
      </c>
      <c r="M3" s="118" t="s">
        <v>85</v>
      </c>
      <c r="N3" s="118" t="s">
        <v>86</v>
      </c>
      <c r="O3" s="118" t="s">
        <v>87</v>
      </c>
      <c r="P3" s="118" t="s">
        <v>88</v>
      </c>
      <c r="Q3" s="118" t="s">
        <v>116</v>
      </c>
      <c r="R3" s="118" t="s">
        <v>117</v>
      </c>
      <c r="S3" s="118" t="s">
        <v>138</v>
      </c>
      <c r="T3" s="118" t="s">
        <v>139</v>
      </c>
      <c r="U3" s="118" t="s">
        <v>140</v>
      </c>
      <c r="V3" s="118" t="s">
        <v>141</v>
      </c>
    </row>
    <row r="4" spans="1:22" ht="28" x14ac:dyDescent="0.35">
      <c r="B4" s="55" t="s">
        <v>22</v>
      </c>
      <c r="C4" s="6">
        <v>5</v>
      </c>
      <c r="D4" s="22">
        <f t="shared" ref="D4:D9" si="0">C4/C$10*100</f>
        <v>100</v>
      </c>
      <c r="E4" s="6">
        <v>5</v>
      </c>
      <c r="F4" s="22">
        <f t="shared" ref="F4:F9" si="1">E4/E$10*100</f>
        <v>100</v>
      </c>
      <c r="G4" s="6">
        <v>0</v>
      </c>
      <c r="H4" s="22">
        <v>0</v>
      </c>
      <c r="I4" s="6">
        <v>7</v>
      </c>
      <c r="J4" s="21">
        <f t="shared" ref="J4:J9" si="2">I4/I$10*100</f>
        <v>87.5</v>
      </c>
      <c r="K4" s="6">
        <v>4</v>
      </c>
      <c r="L4" s="22">
        <f t="shared" ref="L4:L9" si="3">K4/K$10*100</f>
        <v>100</v>
      </c>
      <c r="M4" s="6">
        <v>5</v>
      </c>
      <c r="N4" s="21">
        <f t="shared" ref="N4:N9" si="4">M4/M$10*100</f>
        <v>100</v>
      </c>
      <c r="O4" s="6">
        <v>4</v>
      </c>
      <c r="P4" s="21">
        <f t="shared" ref="P4:P9" si="5">O4/O$10*100</f>
        <v>100</v>
      </c>
      <c r="Q4" s="6">
        <v>4</v>
      </c>
      <c r="R4" s="22">
        <f t="shared" ref="R4:R9" si="6">Q4/Q$10*100</f>
        <v>100</v>
      </c>
      <c r="S4" s="6">
        <v>6</v>
      </c>
      <c r="T4" s="22">
        <f t="shared" ref="T4:T10" si="7">S4/S$10*100</f>
        <v>100</v>
      </c>
      <c r="U4" s="6">
        <v>4</v>
      </c>
      <c r="V4" s="22">
        <f t="shared" ref="V4:V10" si="8">U4/U$10*100</f>
        <v>100</v>
      </c>
    </row>
    <row r="5" spans="1:22" ht="48.75" customHeight="1" x14ac:dyDescent="0.35">
      <c r="B5" s="57" t="s">
        <v>33</v>
      </c>
      <c r="C5" s="4"/>
      <c r="D5" s="22">
        <f t="shared" si="0"/>
        <v>0</v>
      </c>
      <c r="E5" s="4"/>
      <c r="F5" s="22">
        <f t="shared" si="1"/>
        <v>0</v>
      </c>
      <c r="G5" s="4"/>
      <c r="H5" s="22">
        <v>0</v>
      </c>
      <c r="I5" s="4"/>
      <c r="J5" s="21">
        <f t="shared" si="2"/>
        <v>0</v>
      </c>
      <c r="K5" s="4"/>
      <c r="L5" s="22">
        <f t="shared" si="3"/>
        <v>0</v>
      </c>
      <c r="M5" s="4"/>
      <c r="N5" s="21">
        <f t="shared" si="4"/>
        <v>0</v>
      </c>
      <c r="O5" s="4"/>
      <c r="P5" s="21">
        <f t="shared" si="5"/>
        <v>0</v>
      </c>
      <c r="Q5" s="4"/>
      <c r="R5" s="22">
        <f t="shared" si="6"/>
        <v>0</v>
      </c>
      <c r="S5" s="4"/>
      <c r="T5" s="22">
        <f>S5/S$10*100</f>
        <v>0</v>
      </c>
      <c r="U5" s="4"/>
      <c r="V5" s="22">
        <f t="shared" si="8"/>
        <v>0</v>
      </c>
    </row>
    <row r="6" spans="1:22" ht="59.25" customHeight="1" x14ac:dyDescent="0.35">
      <c r="B6" s="57" t="s">
        <v>23</v>
      </c>
      <c r="C6" s="4"/>
      <c r="D6" s="22">
        <f t="shared" si="0"/>
        <v>0</v>
      </c>
      <c r="E6" s="4"/>
      <c r="F6" s="22">
        <f t="shared" si="1"/>
        <v>0</v>
      </c>
      <c r="G6" s="4"/>
      <c r="H6" s="22">
        <v>0</v>
      </c>
      <c r="I6" s="4"/>
      <c r="J6" s="21">
        <f t="shared" si="2"/>
        <v>0</v>
      </c>
      <c r="K6" s="4"/>
      <c r="L6" s="22">
        <f t="shared" si="3"/>
        <v>0</v>
      </c>
      <c r="M6" s="4"/>
      <c r="N6" s="21">
        <f t="shared" si="4"/>
        <v>0</v>
      </c>
      <c r="O6" s="4"/>
      <c r="P6" s="21">
        <f t="shared" si="5"/>
        <v>0</v>
      </c>
      <c r="Q6" s="4"/>
      <c r="R6" s="22">
        <f t="shared" si="6"/>
        <v>0</v>
      </c>
      <c r="S6" s="4"/>
      <c r="T6" s="22">
        <f t="shared" si="7"/>
        <v>0</v>
      </c>
      <c r="U6" s="4"/>
      <c r="V6" s="22">
        <f t="shared" si="8"/>
        <v>0</v>
      </c>
    </row>
    <row r="7" spans="1:22" ht="48" customHeight="1" x14ac:dyDescent="0.35">
      <c r="B7" s="57" t="s">
        <v>32</v>
      </c>
      <c r="C7" s="4"/>
      <c r="D7" s="22">
        <f t="shared" si="0"/>
        <v>0</v>
      </c>
      <c r="E7" s="4"/>
      <c r="F7" s="22">
        <f t="shared" si="1"/>
        <v>0</v>
      </c>
      <c r="G7" s="4"/>
      <c r="H7" s="22">
        <v>0</v>
      </c>
      <c r="I7" s="4">
        <v>1</v>
      </c>
      <c r="J7" s="21">
        <f t="shared" si="2"/>
        <v>12.5</v>
      </c>
      <c r="K7" s="4"/>
      <c r="L7" s="22">
        <f t="shared" si="3"/>
        <v>0</v>
      </c>
      <c r="M7" s="4"/>
      <c r="N7" s="21">
        <f t="shared" si="4"/>
        <v>0</v>
      </c>
      <c r="O7" s="4"/>
      <c r="P7" s="21">
        <f t="shared" si="5"/>
        <v>0</v>
      </c>
      <c r="Q7" s="4"/>
      <c r="R7" s="22">
        <f t="shared" si="6"/>
        <v>0</v>
      </c>
      <c r="S7" s="4"/>
      <c r="T7" s="22">
        <f t="shared" si="7"/>
        <v>0</v>
      </c>
      <c r="U7" s="4"/>
      <c r="V7" s="22">
        <f t="shared" si="8"/>
        <v>0</v>
      </c>
    </row>
    <row r="8" spans="1:22" ht="45" customHeight="1" thickBot="1" x14ac:dyDescent="0.4">
      <c r="B8" s="72" t="s">
        <v>24</v>
      </c>
      <c r="C8" s="5"/>
      <c r="D8" s="24">
        <f t="shared" si="0"/>
        <v>0</v>
      </c>
      <c r="E8" s="5"/>
      <c r="F8" s="24">
        <f t="shared" si="1"/>
        <v>0</v>
      </c>
      <c r="G8" s="5"/>
      <c r="H8" s="24">
        <v>0</v>
      </c>
      <c r="I8" s="5"/>
      <c r="J8" s="23">
        <f t="shared" si="2"/>
        <v>0</v>
      </c>
      <c r="K8" s="5"/>
      <c r="L8" s="24">
        <f t="shared" si="3"/>
        <v>0</v>
      </c>
      <c r="M8" s="5"/>
      <c r="N8" s="23">
        <f t="shared" si="4"/>
        <v>0</v>
      </c>
      <c r="O8" s="5"/>
      <c r="P8" s="23">
        <f t="shared" si="5"/>
        <v>0</v>
      </c>
      <c r="Q8" s="5"/>
      <c r="R8" s="24">
        <f t="shared" si="6"/>
        <v>0</v>
      </c>
      <c r="S8" s="5"/>
      <c r="T8" s="24">
        <f t="shared" si="7"/>
        <v>0</v>
      </c>
      <c r="U8" s="5"/>
      <c r="V8" s="24">
        <f t="shared" si="8"/>
        <v>0</v>
      </c>
    </row>
    <row r="9" spans="1:22" x14ac:dyDescent="0.35">
      <c r="B9" s="58" t="s">
        <v>42</v>
      </c>
      <c r="C9" s="14">
        <v>5</v>
      </c>
      <c r="D9" s="28">
        <f t="shared" si="0"/>
        <v>100</v>
      </c>
      <c r="E9" s="14">
        <v>5</v>
      </c>
      <c r="F9" s="28">
        <f t="shared" si="1"/>
        <v>100</v>
      </c>
      <c r="G9" s="14">
        <v>0</v>
      </c>
      <c r="H9" s="28">
        <v>0</v>
      </c>
      <c r="I9" s="14">
        <v>8</v>
      </c>
      <c r="J9" s="29">
        <f t="shared" si="2"/>
        <v>100</v>
      </c>
      <c r="K9" s="14">
        <v>4</v>
      </c>
      <c r="L9" s="28">
        <f t="shared" si="3"/>
        <v>100</v>
      </c>
      <c r="M9" s="14">
        <v>5</v>
      </c>
      <c r="N9" s="29">
        <f t="shared" si="4"/>
        <v>100</v>
      </c>
      <c r="O9" s="14">
        <v>4</v>
      </c>
      <c r="P9" s="29">
        <f t="shared" si="5"/>
        <v>100</v>
      </c>
      <c r="Q9" s="14">
        <v>4</v>
      </c>
      <c r="R9" s="28">
        <f t="shared" si="6"/>
        <v>100</v>
      </c>
      <c r="S9" s="14">
        <v>6</v>
      </c>
      <c r="T9" s="28">
        <f t="shared" si="7"/>
        <v>100</v>
      </c>
      <c r="U9" s="14">
        <v>4</v>
      </c>
      <c r="V9" s="28">
        <f t="shared" si="8"/>
        <v>100</v>
      </c>
    </row>
    <row r="10" spans="1:22" ht="42" customHeight="1" x14ac:dyDescent="0.35">
      <c r="B10" s="58" t="s">
        <v>39</v>
      </c>
      <c r="C10" s="14">
        <v>5</v>
      </c>
      <c r="D10" s="74" t="s">
        <v>2</v>
      </c>
      <c r="E10" s="14">
        <v>5</v>
      </c>
      <c r="F10" s="74" t="s">
        <v>2</v>
      </c>
      <c r="G10" s="14">
        <v>0</v>
      </c>
      <c r="H10" s="74" t="s">
        <v>2</v>
      </c>
      <c r="I10" s="14">
        <v>8</v>
      </c>
      <c r="J10" s="73" t="s">
        <v>2</v>
      </c>
      <c r="K10" s="14">
        <v>4</v>
      </c>
      <c r="L10" s="74" t="s">
        <v>2</v>
      </c>
      <c r="M10" s="14">
        <v>5</v>
      </c>
      <c r="N10" s="73" t="s">
        <v>2</v>
      </c>
      <c r="O10" s="14">
        <v>4</v>
      </c>
      <c r="P10" s="73" t="s">
        <v>2</v>
      </c>
      <c r="Q10" s="14">
        <v>4</v>
      </c>
      <c r="R10" s="74" t="s">
        <v>2</v>
      </c>
      <c r="S10" s="14">
        <v>6</v>
      </c>
      <c r="T10" s="74">
        <f t="shared" si="7"/>
        <v>100</v>
      </c>
      <c r="U10" s="14">
        <v>4</v>
      </c>
      <c r="V10" s="74">
        <f t="shared" si="8"/>
        <v>100</v>
      </c>
    </row>
    <row r="11" spans="1:22" ht="111" customHeight="1" x14ac:dyDescent="0.35">
      <c r="B11" s="30"/>
      <c r="C11" s="31"/>
      <c r="D11" s="31"/>
      <c r="E11" s="31"/>
      <c r="F11" s="31"/>
      <c r="G11" s="31"/>
      <c r="H11" s="31"/>
      <c r="I11" s="31"/>
      <c r="J11" s="31"/>
      <c r="K11" s="31"/>
      <c r="L11" s="31"/>
      <c r="M11" s="31"/>
      <c r="N11" s="31"/>
      <c r="O11" s="31"/>
      <c r="P11" s="31"/>
      <c r="Q11" s="25"/>
      <c r="R11" s="25"/>
      <c r="S11" s="25"/>
      <c r="T11" s="25"/>
      <c r="U11" s="25"/>
      <c r="V11" s="25"/>
    </row>
    <row r="12" spans="1:22" ht="18" thickBot="1" x14ac:dyDescent="0.4">
      <c r="B12" s="27" t="s">
        <v>25</v>
      </c>
      <c r="C12" s="25"/>
      <c r="D12" s="25"/>
      <c r="E12" s="25"/>
      <c r="F12" s="25"/>
      <c r="G12" s="25"/>
      <c r="H12" s="25"/>
      <c r="I12" s="25"/>
      <c r="J12" s="25"/>
      <c r="K12" s="25"/>
      <c r="L12" s="25"/>
      <c r="M12" s="25"/>
      <c r="N12" s="25"/>
      <c r="O12" s="25"/>
      <c r="P12" s="25"/>
      <c r="Q12" s="25"/>
      <c r="R12" s="25"/>
      <c r="S12" s="25"/>
      <c r="T12" s="25"/>
      <c r="U12" s="25"/>
      <c r="V12" s="25"/>
    </row>
    <row r="13" spans="1:22" ht="74.5" customHeight="1" thickBot="1" x14ac:dyDescent="0.4">
      <c r="B13" s="95" t="s">
        <v>26</v>
      </c>
      <c r="C13" s="118" t="s">
        <v>76</v>
      </c>
      <c r="D13" s="118" t="s">
        <v>77</v>
      </c>
      <c r="E13" s="118" t="s">
        <v>78</v>
      </c>
      <c r="F13" s="118" t="s">
        <v>79</v>
      </c>
      <c r="G13" s="118" t="s">
        <v>80</v>
      </c>
      <c r="H13" s="118" t="s">
        <v>81</v>
      </c>
      <c r="I13" s="118" t="s">
        <v>82</v>
      </c>
      <c r="J13" s="118" t="s">
        <v>103</v>
      </c>
      <c r="K13" s="118" t="s">
        <v>83</v>
      </c>
      <c r="L13" s="118" t="s">
        <v>84</v>
      </c>
      <c r="M13" s="118" t="s">
        <v>85</v>
      </c>
      <c r="N13" s="118" t="s">
        <v>86</v>
      </c>
      <c r="O13" s="118" t="s">
        <v>87</v>
      </c>
      <c r="P13" s="118" t="s">
        <v>88</v>
      </c>
      <c r="Q13" s="118" t="s">
        <v>116</v>
      </c>
      <c r="R13" s="118" t="s">
        <v>117</v>
      </c>
      <c r="S13" s="118" t="s">
        <v>130</v>
      </c>
      <c r="T13" s="118" t="s">
        <v>131</v>
      </c>
      <c r="U13" s="118" t="s">
        <v>133</v>
      </c>
      <c r="V13" s="118" t="s">
        <v>132</v>
      </c>
    </row>
    <row r="14" spans="1:22" ht="42" x14ac:dyDescent="0.35">
      <c r="B14" s="56" t="s">
        <v>39</v>
      </c>
      <c r="C14" s="2">
        <f>IF(ISBLANK(C10),"",IF(C10=0,"0",C10))</f>
        <v>5</v>
      </c>
      <c r="D14" s="19" t="s">
        <v>2</v>
      </c>
      <c r="E14" s="2">
        <f>IF(ISBLANK(E10),"",IF(E10=0,"0",E10))</f>
        <v>5</v>
      </c>
      <c r="F14" s="19" t="s">
        <v>2</v>
      </c>
      <c r="G14" s="2" t="str">
        <f>IF(ISBLANK(G10),"",IF(G10=0,"0",G10))</f>
        <v>0</v>
      </c>
      <c r="H14" s="19" t="s">
        <v>2</v>
      </c>
      <c r="I14" s="2">
        <f>IF(ISBLANK(I10),"",IF(I10=0,"0",I10))</f>
        <v>8</v>
      </c>
      <c r="J14" s="19" t="s">
        <v>2</v>
      </c>
      <c r="K14" s="2">
        <f>IF(ISBLANK(K10),"",IF(K10=0,"0",K10))</f>
        <v>4</v>
      </c>
      <c r="L14" s="19" t="s">
        <v>2</v>
      </c>
      <c r="M14" s="2">
        <f>IF(ISBLANK(M10),"",IF(M10=0,"0",M10))</f>
        <v>5</v>
      </c>
      <c r="N14" s="19" t="s">
        <v>2</v>
      </c>
      <c r="O14" s="2">
        <f>IF(ISBLANK(O10),"",IF(O10=0,"0",O10))</f>
        <v>4</v>
      </c>
      <c r="P14" s="19" t="s">
        <v>2</v>
      </c>
      <c r="Q14" s="2">
        <v>4</v>
      </c>
      <c r="R14" s="20" t="s">
        <v>2</v>
      </c>
      <c r="S14" s="153">
        <v>6</v>
      </c>
      <c r="T14" s="22" t="s">
        <v>2</v>
      </c>
      <c r="U14" s="153">
        <v>4</v>
      </c>
      <c r="V14" s="165" t="s">
        <v>2</v>
      </c>
    </row>
    <row r="15" spans="1:22" x14ac:dyDescent="0.35">
      <c r="B15" s="57" t="s">
        <v>27</v>
      </c>
      <c r="C15" s="3">
        <v>5</v>
      </c>
      <c r="D15" s="32">
        <f>C15/C$14*100</f>
        <v>100</v>
      </c>
      <c r="E15" s="3">
        <v>5</v>
      </c>
      <c r="F15" s="32">
        <f>E15/E$14*100</f>
        <v>100</v>
      </c>
      <c r="G15" s="3">
        <v>0</v>
      </c>
      <c r="H15" s="32">
        <v>0</v>
      </c>
      <c r="I15" s="3">
        <v>8</v>
      </c>
      <c r="J15" s="32">
        <f>I15/I$14*100</f>
        <v>100</v>
      </c>
      <c r="K15" s="3">
        <v>4</v>
      </c>
      <c r="L15" s="32">
        <f>K15/K$14*100</f>
        <v>100</v>
      </c>
      <c r="M15" s="3">
        <v>5</v>
      </c>
      <c r="N15" s="32">
        <f>M15/M$14*100</f>
        <v>100</v>
      </c>
      <c r="O15" s="3">
        <v>4</v>
      </c>
      <c r="P15" s="32">
        <f>O15/O$14*100</f>
        <v>100</v>
      </c>
      <c r="Q15" s="3">
        <v>4</v>
      </c>
      <c r="R15" s="34">
        <f>Q15/Q$14*100</f>
        <v>100</v>
      </c>
      <c r="S15" s="154">
        <v>6</v>
      </c>
      <c r="T15" s="34">
        <f>S15/S$14*100</f>
        <v>100</v>
      </c>
      <c r="U15" s="154">
        <v>4</v>
      </c>
      <c r="V15" s="166">
        <f>U15/U$14*100</f>
        <v>100</v>
      </c>
    </row>
    <row r="16" spans="1:22" ht="31.5" customHeight="1" thickBot="1" x14ac:dyDescent="0.4">
      <c r="B16" s="117" t="s">
        <v>109</v>
      </c>
      <c r="C16" s="59"/>
      <c r="D16" s="73">
        <f>C16/C$14*100</f>
        <v>0</v>
      </c>
      <c r="E16" s="59"/>
      <c r="F16" s="73">
        <f>E16/E$14*100</f>
        <v>0</v>
      </c>
      <c r="G16" s="59"/>
      <c r="H16" s="73">
        <v>0</v>
      </c>
      <c r="I16" s="59"/>
      <c r="J16" s="73">
        <f>I16/I$14*100</f>
        <v>0</v>
      </c>
      <c r="K16" s="59"/>
      <c r="L16" s="73">
        <f>K16/K$14*100</f>
        <v>0</v>
      </c>
      <c r="M16" s="59"/>
      <c r="N16" s="73">
        <f>M16/M$14*100</f>
        <v>0</v>
      </c>
      <c r="O16" s="59"/>
      <c r="P16" s="73">
        <f>O16/O$14*100</f>
        <v>0</v>
      </c>
      <c r="Q16" s="59"/>
      <c r="R16" s="74">
        <f>Q16/Q$14*100</f>
        <v>0</v>
      </c>
      <c r="S16" s="14"/>
      <c r="T16" s="74">
        <f>S16/S$14*100</f>
        <v>0</v>
      </c>
      <c r="U16" s="167"/>
      <c r="V16" s="168">
        <f>U16/U$14*100</f>
        <v>0</v>
      </c>
    </row>
    <row r="17" spans="2:63" ht="51" customHeight="1" x14ac:dyDescent="0.35">
      <c r="B17" s="54" t="s">
        <v>43</v>
      </c>
      <c r="C17" s="54"/>
      <c r="D17" s="54"/>
      <c r="E17" s="54"/>
      <c r="F17" s="54"/>
      <c r="G17" s="54"/>
      <c r="H17" s="54"/>
      <c r="I17" s="54"/>
      <c r="J17" s="54"/>
      <c r="K17" s="54"/>
      <c r="L17" s="54"/>
      <c r="M17" s="54"/>
      <c r="N17" s="54"/>
      <c r="O17" s="54"/>
      <c r="P17" s="54"/>
      <c r="Q17" s="25"/>
      <c r="R17" s="25"/>
      <c r="S17" s="25"/>
      <c r="T17" s="25"/>
      <c r="U17" s="25"/>
      <c r="V17" s="25"/>
    </row>
    <row r="18" spans="2:63" x14ac:dyDescent="0.35">
      <c r="B18" s="25"/>
      <c r="C18" s="25"/>
      <c r="D18" s="25"/>
      <c r="E18" s="25"/>
      <c r="F18" s="25"/>
      <c r="G18" s="25"/>
      <c r="H18" s="25"/>
      <c r="I18" s="25"/>
      <c r="J18" s="25"/>
      <c r="K18" s="25"/>
      <c r="L18" s="25"/>
      <c r="M18" s="25"/>
      <c r="N18" s="25"/>
      <c r="O18" s="25"/>
      <c r="P18" s="25"/>
      <c r="Q18" s="25"/>
      <c r="R18" s="25"/>
      <c r="S18" s="25"/>
      <c r="T18" s="25"/>
      <c r="U18" s="25"/>
      <c r="V18" s="25"/>
    </row>
    <row r="19" spans="2:63" x14ac:dyDescent="0.35">
      <c r="B19" s="25"/>
      <c r="C19" s="25"/>
      <c r="D19" s="25"/>
      <c r="E19" s="25"/>
      <c r="F19" s="25"/>
      <c r="G19" s="25"/>
      <c r="H19" s="25"/>
      <c r="I19" s="25"/>
      <c r="J19" s="25"/>
      <c r="K19" s="25"/>
      <c r="L19" s="25"/>
      <c r="M19" s="25"/>
      <c r="N19" s="25"/>
      <c r="O19" s="25"/>
      <c r="P19" s="25"/>
      <c r="Q19" s="25"/>
      <c r="R19" s="25"/>
      <c r="S19" s="25"/>
      <c r="T19" s="25"/>
      <c r="U19" s="25"/>
      <c r="V19" s="25"/>
    </row>
    <row r="23" spans="2:63" x14ac:dyDescent="0.35">
      <c r="E23" s="8"/>
    </row>
    <row r="24" spans="2:63" x14ac:dyDescent="0.35">
      <c r="BK24" s="17"/>
    </row>
  </sheetData>
  <phoneticPr fontId="28" type="noConversion"/>
  <dataValidations count="2">
    <dataValidation allowBlank="1" showInputMessage="1" showErrorMessage="1" prompt="The sheet contains details of Internship Placement - Table 1 across cells B2:V10 and Internship Placement - Table 2 across cells B12:V17." sqref="A1" xr:uid="{E257B4F7-630C-433F-88ED-13E095E5D6E1}"/>
    <dataValidation allowBlank="1" showErrorMessage="1" sqref="C14:V14" xr:uid="{00000000-0002-0000-0300-000000000000}"/>
  </dataValidations>
  <hyperlinks>
    <hyperlink ref="B16" location="Internships!B17" tooltip="*" display="Students who obtained half-time internships* (if applicable)" xr:uid="{5806C704-F005-48B8-958E-46E41089E912}"/>
  </hyperlinks>
  <pageMargins left="0.7" right="0.7" top="0.75" bottom="0.75" header="0.3" footer="0.3"/>
  <pageSetup scale="18"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view="pageLayout" zoomScale="80" zoomScaleNormal="100" zoomScalePageLayoutView="80" workbookViewId="0">
      <selection activeCell="U9" sqref="U9"/>
    </sheetView>
  </sheetViews>
  <sheetFormatPr defaultColWidth="5.7265625" defaultRowHeight="14.5" x14ac:dyDescent="0.35"/>
  <cols>
    <col min="1" max="1" width="3.7265625" style="1" customWidth="1"/>
    <col min="2" max="2" width="25.81640625" style="1" customWidth="1"/>
    <col min="3" max="3" width="12.26953125" style="9" customWidth="1"/>
    <col min="4" max="4" width="12.81640625" style="9" customWidth="1"/>
    <col min="5" max="5" width="11.81640625" style="9" customWidth="1"/>
    <col min="6" max="6" width="12.26953125" style="9" customWidth="1"/>
    <col min="7" max="7" width="12" style="9" customWidth="1"/>
    <col min="8" max="8" width="12.1796875" style="9" customWidth="1"/>
    <col min="9" max="11" width="12" style="9" customWidth="1"/>
    <col min="12" max="12" width="12.453125" style="9" customWidth="1"/>
    <col min="13" max="13" width="12.7265625" style="9" customWidth="1"/>
    <col min="14" max="14" width="12.81640625" style="9" customWidth="1"/>
    <col min="15" max="15" width="12.7265625" style="9" customWidth="1"/>
    <col min="16" max="16" width="13" style="9" customWidth="1"/>
    <col min="17" max="17" width="12.54296875" style="9" customWidth="1"/>
    <col min="18" max="18" width="12" style="9" customWidth="1"/>
    <col min="19" max="19" width="12.7265625" style="9" customWidth="1"/>
    <col min="20" max="22" width="12.1796875" style="9" customWidth="1"/>
    <col min="23" max="16384" width="5.7265625" style="1"/>
  </cols>
  <sheetData>
    <row r="1" spans="1:23" x14ac:dyDescent="0.35">
      <c r="A1" s="25"/>
      <c r="C1" s="33"/>
      <c r="D1" s="33"/>
      <c r="E1" s="33"/>
      <c r="F1" s="33"/>
      <c r="G1" s="33"/>
      <c r="H1" s="33"/>
      <c r="I1" s="33"/>
      <c r="J1" s="33"/>
      <c r="K1" s="33"/>
      <c r="L1" s="33"/>
      <c r="M1" s="33"/>
      <c r="N1" s="33"/>
      <c r="O1" s="33"/>
      <c r="P1" s="33"/>
      <c r="Q1" s="33"/>
      <c r="R1" s="33"/>
      <c r="S1" s="33"/>
      <c r="T1" s="33"/>
      <c r="U1" s="33"/>
      <c r="V1" s="33"/>
      <c r="W1" s="25"/>
    </row>
    <row r="2" spans="1:23" ht="18" thickBot="1" x14ac:dyDescent="0.4">
      <c r="B2" s="27" t="s">
        <v>10</v>
      </c>
      <c r="C2" s="33"/>
      <c r="D2" s="33"/>
      <c r="E2" s="33"/>
      <c r="F2" s="33"/>
      <c r="G2" s="33"/>
      <c r="H2" s="33"/>
      <c r="I2" s="33"/>
      <c r="J2" s="33"/>
      <c r="K2" s="33"/>
      <c r="L2" s="33"/>
      <c r="M2" s="33"/>
      <c r="N2" s="33"/>
      <c r="O2" s="33"/>
      <c r="P2" s="33"/>
      <c r="Q2" s="33"/>
      <c r="R2" s="33"/>
      <c r="S2" s="33"/>
      <c r="T2" s="33"/>
      <c r="U2" s="33"/>
      <c r="V2" s="33"/>
      <c r="W2" s="25"/>
    </row>
    <row r="3" spans="1:23" ht="89.25" customHeight="1" thickBot="1" x14ac:dyDescent="0.4">
      <c r="B3" s="95" t="s">
        <v>8</v>
      </c>
      <c r="C3" s="94" t="s">
        <v>89</v>
      </c>
      <c r="D3" s="94" t="s">
        <v>96</v>
      </c>
      <c r="E3" s="94" t="s">
        <v>90</v>
      </c>
      <c r="F3" s="94" t="s">
        <v>97</v>
      </c>
      <c r="G3" s="94" t="s">
        <v>91</v>
      </c>
      <c r="H3" s="94" t="s">
        <v>98</v>
      </c>
      <c r="I3" s="94" t="s">
        <v>92</v>
      </c>
      <c r="J3" s="94" t="s">
        <v>99</v>
      </c>
      <c r="K3" s="94" t="s">
        <v>93</v>
      </c>
      <c r="L3" s="94" t="s">
        <v>100</v>
      </c>
      <c r="M3" s="94" t="s">
        <v>94</v>
      </c>
      <c r="N3" s="94" t="s">
        <v>101</v>
      </c>
      <c r="O3" s="94" t="s">
        <v>95</v>
      </c>
      <c r="P3" s="94" t="s">
        <v>102</v>
      </c>
      <c r="Q3" s="94" t="s">
        <v>118</v>
      </c>
      <c r="R3" s="94" t="s">
        <v>119</v>
      </c>
      <c r="S3" s="94" t="s">
        <v>124</v>
      </c>
      <c r="T3" s="94" t="s">
        <v>125</v>
      </c>
      <c r="U3" s="94" t="s">
        <v>134</v>
      </c>
      <c r="V3" s="94" t="s">
        <v>135</v>
      </c>
      <c r="W3" s="25"/>
    </row>
    <row r="4" spans="1:23" ht="51.75" customHeight="1" x14ac:dyDescent="0.35">
      <c r="B4" s="75" t="s">
        <v>6</v>
      </c>
      <c r="C4" s="171">
        <v>4</v>
      </c>
      <c r="D4" s="141" t="s">
        <v>2</v>
      </c>
      <c r="E4" s="144">
        <v>2</v>
      </c>
      <c r="F4" s="145" t="s">
        <v>2</v>
      </c>
      <c r="G4" s="66">
        <v>4</v>
      </c>
      <c r="H4" s="141" t="s">
        <v>2</v>
      </c>
      <c r="I4" s="144">
        <v>8</v>
      </c>
      <c r="J4" s="145" t="s">
        <v>2</v>
      </c>
      <c r="K4" s="66">
        <v>6</v>
      </c>
      <c r="L4" s="141" t="s">
        <v>2</v>
      </c>
      <c r="M4" s="144">
        <v>6</v>
      </c>
      <c r="N4" s="145" t="s">
        <v>2</v>
      </c>
      <c r="O4" s="66">
        <v>5</v>
      </c>
      <c r="P4" s="141" t="s">
        <v>2</v>
      </c>
      <c r="Q4" s="144">
        <v>9</v>
      </c>
      <c r="R4" s="145" t="s">
        <v>2</v>
      </c>
      <c r="S4" s="169">
        <v>5</v>
      </c>
      <c r="T4" s="170" t="s">
        <v>2</v>
      </c>
      <c r="U4" s="150">
        <v>5</v>
      </c>
      <c r="V4" s="145" t="s">
        <v>2</v>
      </c>
      <c r="W4" s="25"/>
    </row>
    <row r="5" spans="1:23" ht="47.25" customHeight="1" x14ac:dyDescent="0.35">
      <c r="B5" s="76" t="s">
        <v>34</v>
      </c>
      <c r="C5" s="172">
        <v>2</v>
      </c>
      <c r="D5" s="142">
        <f>C5/C$4*100</f>
        <v>50</v>
      </c>
      <c r="E5" s="146">
        <v>2</v>
      </c>
      <c r="F5" s="147">
        <f>E5/E$4*100</f>
        <v>100</v>
      </c>
      <c r="G5" s="139">
        <v>3</v>
      </c>
      <c r="H5" s="142">
        <f>G5/G$4*100</f>
        <v>75</v>
      </c>
      <c r="I5" s="146">
        <v>7</v>
      </c>
      <c r="J5" s="147">
        <f>I5/I$4*100</f>
        <v>87.5</v>
      </c>
      <c r="K5" s="139"/>
      <c r="L5" s="142">
        <f>K5/K$4*100</f>
        <v>0</v>
      </c>
      <c r="M5" s="146"/>
      <c r="N5" s="147">
        <f>M5/M$4*100</f>
        <v>0</v>
      </c>
      <c r="O5" s="139"/>
      <c r="P5" s="142">
        <f>O5/O$4*100</f>
        <v>0</v>
      </c>
      <c r="Q5" s="146"/>
      <c r="R5" s="147">
        <f>Q5/Q$4*100</f>
        <v>0</v>
      </c>
      <c r="S5" s="174">
        <v>0</v>
      </c>
      <c r="T5" s="175">
        <f>S5/S$4*100</f>
        <v>0</v>
      </c>
      <c r="U5" s="151">
        <v>0</v>
      </c>
      <c r="V5" s="147">
        <f>Attrition[[#This Row],[Year of First Enrollment_2024-2025_N]]/U4*100</f>
        <v>0</v>
      </c>
      <c r="W5" s="25"/>
    </row>
    <row r="6" spans="1:23" ht="32.25" customHeight="1" x14ac:dyDescent="0.35">
      <c r="B6" s="76" t="s">
        <v>7</v>
      </c>
      <c r="C6" s="172">
        <v>1</v>
      </c>
      <c r="D6" s="142">
        <f>C6/C$4*100</f>
        <v>25</v>
      </c>
      <c r="E6" s="146"/>
      <c r="F6" s="147">
        <f>E6/E$4*100</f>
        <v>0</v>
      </c>
      <c r="G6" s="139"/>
      <c r="H6" s="142">
        <f>G6/G$4*100</f>
        <v>0</v>
      </c>
      <c r="I6" s="146"/>
      <c r="J6" s="147">
        <f>I6/I$4*100</f>
        <v>0</v>
      </c>
      <c r="K6" s="139">
        <v>6</v>
      </c>
      <c r="L6" s="142">
        <f>K6/K$4*100</f>
        <v>100</v>
      </c>
      <c r="M6" s="146">
        <v>5</v>
      </c>
      <c r="N6" s="147">
        <f>M6/M$4*100</f>
        <v>83.333333333333343</v>
      </c>
      <c r="O6" s="139">
        <v>4</v>
      </c>
      <c r="P6" s="142">
        <f>O6/O$4*100</f>
        <v>80</v>
      </c>
      <c r="Q6" s="146">
        <v>9</v>
      </c>
      <c r="R6" s="147">
        <f>Q6/Q$4*100</f>
        <v>100</v>
      </c>
      <c r="S6" s="174">
        <v>5</v>
      </c>
      <c r="T6" s="175">
        <f>S6/S$4*100</f>
        <v>100</v>
      </c>
      <c r="U6" s="151">
        <v>5</v>
      </c>
      <c r="V6" s="147">
        <f>Attrition[[#This Row],[Year of First Enrollment_2024-2025_N]]/U4*100</f>
        <v>100</v>
      </c>
      <c r="W6" s="25"/>
    </row>
    <row r="7" spans="1:23" ht="59.25" customHeight="1" thickBot="1" x14ac:dyDescent="0.4">
      <c r="B7" s="77" t="s">
        <v>28</v>
      </c>
      <c r="C7" s="173">
        <v>1</v>
      </c>
      <c r="D7" s="143">
        <f>C7/C$4*100</f>
        <v>25</v>
      </c>
      <c r="E7" s="148"/>
      <c r="F7" s="149">
        <f>E7/E$4*100</f>
        <v>0</v>
      </c>
      <c r="G7" s="140">
        <v>1</v>
      </c>
      <c r="H7" s="143">
        <v>25</v>
      </c>
      <c r="I7" s="148">
        <v>1</v>
      </c>
      <c r="J7" s="149">
        <f>I7/I$4*100</f>
        <v>12.5</v>
      </c>
      <c r="K7" s="140"/>
      <c r="L7" s="143">
        <f>K7/K$4*100</f>
        <v>0</v>
      </c>
      <c r="M7" s="148">
        <v>1</v>
      </c>
      <c r="N7" s="149">
        <f>M7/M$4*100</f>
        <v>16.666666666666664</v>
      </c>
      <c r="O7" s="140">
        <v>1</v>
      </c>
      <c r="P7" s="143">
        <f>O7/O$4*100</f>
        <v>20</v>
      </c>
      <c r="Q7" s="148"/>
      <c r="R7" s="149">
        <f>Q7/Q$4*100</f>
        <v>0</v>
      </c>
      <c r="S7" s="176">
        <v>0</v>
      </c>
      <c r="T7" s="177">
        <f>S7/S$4*100</f>
        <v>0</v>
      </c>
      <c r="U7" s="152">
        <v>0</v>
      </c>
      <c r="V7" s="149">
        <f>Attrition[[#This Row],[Year of First Enrollment_2024-2025_N]]/U4*100</f>
        <v>0</v>
      </c>
      <c r="W7" s="25"/>
    </row>
    <row r="8" spans="1:23" x14ac:dyDescent="0.35">
      <c r="B8" s="35"/>
      <c r="C8" s="36"/>
      <c r="D8" s="36"/>
      <c r="E8" s="36"/>
      <c r="F8" s="36"/>
      <c r="G8" s="36"/>
      <c r="H8" s="36"/>
      <c r="I8" s="36"/>
      <c r="J8" s="36"/>
      <c r="K8" s="36"/>
      <c r="L8" s="36"/>
      <c r="M8" s="36"/>
      <c r="N8" s="36"/>
      <c r="O8" s="36"/>
      <c r="P8" s="36"/>
      <c r="Q8" s="36"/>
      <c r="R8" s="36"/>
      <c r="S8" s="36"/>
      <c r="T8" s="36"/>
      <c r="U8" s="36"/>
      <c r="V8" s="36"/>
      <c r="W8" s="25"/>
    </row>
    <row r="9" spans="1:23" x14ac:dyDescent="0.35">
      <c r="B9" s="25"/>
      <c r="C9" s="33"/>
      <c r="D9" s="33"/>
      <c r="E9" s="33"/>
      <c r="F9" s="33"/>
      <c r="G9" s="33"/>
      <c r="H9" s="33"/>
      <c r="I9" s="33"/>
      <c r="J9" s="33"/>
      <c r="K9" s="33"/>
      <c r="L9" s="33"/>
      <c r="M9" s="33"/>
      <c r="N9" s="33"/>
      <c r="O9" s="33"/>
      <c r="P9" s="33"/>
      <c r="Q9" s="33"/>
      <c r="R9" s="33"/>
      <c r="S9" s="33"/>
      <c r="T9" s="33"/>
      <c r="U9" s="33"/>
      <c r="V9" s="33"/>
      <c r="W9" s="25"/>
    </row>
    <row r="10" spans="1:23" x14ac:dyDescent="0.35">
      <c r="B10" s="25"/>
      <c r="C10" s="33"/>
      <c r="D10" s="33"/>
      <c r="E10" s="33"/>
      <c r="F10" s="33"/>
      <c r="G10" s="33"/>
      <c r="H10" s="33"/>
      <c r="I10" s="33"/>
      <c r="J10" s="33"/>
      <c r="K10" s="33"/>
      <c r="L10" s="33"/>
      <c r="M10" s="33"/>
      <c r="N10" s="33"/>
      <c r="O10" s="33"/>
      <c r="P10" s="33"/>
      <c r="Q10" s="33"/>
      <c r="R10" s="33"/>
      <c r="S10" s="33"/>
      <c r="T10" s="33"/>
      <c r="U10" s="33"/>
      <c r="V10" s="33"/>
      <c r="W10" s="25"/>
    </row>
    <row r="11" spans="1:23" x14ac:dyDescent="0.35">
      <c r="B11" s="25"/>
      <c r="C11" s="33"/>
      <c r="D11" s="33"/>
      <c r="E11" s="33"/>
      <c r="F11" s="33"/>
      <c r="G11" s="33"/>
      <c r="H11" s="33"/>
      <c r="I11" s="33"/>
      <c r="J11" s="33"/>
      <c r="K11" s="33"/>
      <c r="L11" s="33"/>
      <c r="M11" s="33"/>
      <c r="N11" s="33"/>
      <c r="O11" s="33"/>
      <c r="P11" s="33"/>
      <c r="Q11" s="33"/>
      <c r="R11" s="33"/>
      <c r="S11" s="33"/>
      <c r="T11" s="33"/>
      <c r="U11" s="33"/>
      <c r="V11" s="33"/>
      <c r="W11" s="25"/>
    </row>
    <row r="12" spans="1:23" x14ac:dyDescent="0.35">
      <c r="B12" s="25"/>
      <c r="C12" s="33"/>
      <c r="D12" s="33"/>
      <c r="E12" s="33"/>
      <c r="F12" s="33"/>
      <c r="G12" s="33"/>
      <c r="H12" s="33"/>
      <c r="I12" s="33"/>
      <c r="J12" s="33"/>
      <c r="K12" s="33"/>
      <c r="L12" s="33"/>
      <c r="M12" s="33"/>
      <c r="N12" s="33"/>
      <c r="O12" s="33"/>
      <c r="P12" s="33"/>
      <c r="Q12" s="33"/>
      <c r="R12" s="33"/>
      <c r="S12" s="33"/>
      <c r="T12" s="33"/>
      <c r="U12" s="33"/>
      <c r="V12" s="33"/>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3"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tabSelected="1" zoomScaleNormal="100" workbookViewId="0">
      <selection activeCell="E6" sqref="E6"/>
    </sheetView>
  </sheetViews>
  <sheetFormatPr defaultColWidth="9.1796875" defaultRowHeight="14.5" x14ac:dyDescent="0.35"/>
  <cols>
    <col min="1" max="1" width="3.453125" style="1" customWidth="1"/>
    <col min="2" max="2" width="58.26953125" style="1" bestFit="1" customWidth="1"/>
    <col min="3" max="3" width="24.1796875" style="1" bestFit="1" customWidth="1"/>
    <col min="4" max="16384" width="9.1796875" style="1"/>
  </cols>
  <sheetData>
    <row r="2" spans="2:4" ht="18" customHeight="1" x14ac:dyDescent="0.35">
      <c r="B2" s="27" t="s">
        <v>9</v>
      </c>
      <c r="C2" s="37"/>
    </row>
    <row r="3" spans="2:4" ht="15" thickBot="1" x14ac:dyDescent="0.4">
      <c r="B3" s="68" t="s">
        <v>3</v>
      </c>
      <c r="C3" s="71" t="s">
        <v>142</v>
      </c>
    </row>
    <row r="4" spans="2:4" ht="28" x14ac:dyDescent="0.35">
      <c r="B4" s="55" t="s">
        <v>40</v>
      </c>
      <c r="C4" s="178">
        <v>44</v>
      </c>
    </row>
    <row r="5" spans="2:4" ht="28.5" thickBot="1" x14ac:dyDescent="0.4">
      <c r="B5" s="58" t="s">
        <v>41</v>
      </c>
      <c r="C5" s="67">
        <v>36</v>
      </c>
    </row>
    <row r="6" spans="2:4" ht="15" customHeight="1" x14ac:dyDescent="0.35">
      <c r="B6" s="69" t="s">
        <v>29</v>
      </c>
      <c r="C6" s="70">
        <f>C5/C4</f>
        <v>0.81818181818181823</v>
      </c>
    </row>
    <row r="7" spans="2:4" x14ac:dyDescent="0.35">
      <c r="B7" s="7"/>
      <c r="C7" s="10"/>
    </row>
    <row r="8" spans="2:4" x14ac:dyDescent="0.35">
      <c r="B8" s="15"/>
    </row>
    <row r="15" spans="2:4" x14ac:dyDescent="0.35">
      <c r="D15" s="18"/>
    </row>
  </sheetData>
  <protectedRanges>
    <protectedRange sqref="C3" name="Range1"/>
  </protectedRanges>
  <conditionalFormatting sqref="C4:C6">
    <cfRule type="expression" dxfId="0"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4.5" x14ac:dyDescent="0.35"/>
  <sheetData>
    <row r="1" spans="1:1" x14ac:dyDescent="0.35">
      <c r="A1" t="s">
        <v>44</v>
      </c>
    </row>
    <row r="2" spans="1:1" x14ac:dyDescent="0.35">
      <c r="A2"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3.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DeLand, Hannah</cp:lastModifiedBy>
  <cp:lastPrinted>2016-04-20T14:29:07Z</cp:lastPrinted>
  <dcterms:created xsi:type="dcterms:W3CDTF">2012-01-26T19:32:49Z</dcterms:created>
  <dcterms:modified xsi:type="dcterms:W3CDTF">2025-11-25T20:57:27Z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